
<file path=[Content_Types].xml><?xml version="1.0" encoding="utf-8"?>
<Types xmlns="http://schemas.openxmlformats.org/package/2006/content-types">
  <Override PartName="/xl/worksheets/sheet15.xml" ContentType="application/vnd.openxmlformats-officedocument.spreadsheetml.worksheet+xml"/>
  <Override PartName="/xl/worksheets/sheet16.xml" ContentType="application/vnd.openxmlformats-officedocument.spreadsheetml.worksheet+xml"/>
  <Default Extension="png" ContentType="image/png"/>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emf" ContentType="image/x-emf"/>
  <Default Extension="jpeg" ContentType="image/jpeg"/>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drawings/drawing1.xml" ContentType="application/vnd.openxmlformats-officedocument.drawing+xml"/>
  <Override PartName="/xl/worksheets/sheet1.xml" ContentType="application/vnd.openxmlformats-officedocument.spreadsheetml.worksheet+xml"/>
  <Override PartName="/xl/externalLinks/externalLink1.xml" ContentType="application/vnd.openxmlformats-officedocument.spreadsheetml.externalLink+xml"/>
  <Default Extension="vml" ContentType="application/vnd.openxmlformats-officedocument.vmlDrawing"/>
  <Override PartName="/xl/calcChain.xml" ContentType="application/vnd.openxmlformats-officedocument.spreadsheetml.calcChain+xml"/>
  <Override PartName="/xl/sharedStrings.xml" ContentType="application/vnd.openxmlformats-officedocument.spreadsheetml.sharedStrings+xml"/>
  <Override PartName="/xl/worksheets/sheet17.xml" ContentType="application/vnd.openxmlformats-officedocument.spreadsheetml.worksheet+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bookViews>
    <workbookView xWindow="0" yWindow="0" windowWidth="28725" windowHeight="13485" tabRatio="770" firstSheet="12" activeTab="15"/>
  </bookViews>
  <sheets>
    <sheet name="Read Me" sheetId="8" r:id="rId1"/>
    <sheet name="Score Sheet" sheetId="7" r:id="rId2"/>
    <sheet name="Score Log" sheetId="6" r:id="rId3"/>
    <sheet name="Scoring Summary" sheetId="5" r:id="rId4"/>
    <sheet name="Audience Display" sheetId="16" r:id="rId5"/>
    <sheet name="Judging worksheet" sheetId="1" r:id="rId6"/>
    <sheet name="Deliberation" sheetId="3" r:id="rId7"/>
    <sheet name="Final Ranking Worksheet" sheetId="14" r:id="rId8"/>
    <sheet name="Champion's" sheetId="2" r:id="rId9"/>
    <sheet name="Advancing Teams Validation" sheetId="15" r:id="rId10"/>
    <sheet name="Black&amp;White Printout" sheetId="4" r:id="rId11"/>
    <sheet name="REF Score Sheet" sheetId="18" r:id="rId12"/>
    <sheet name="Panel Ranking Sheets" sheetId="10" r:id="rId13"/>
    <sheet name="Deliberation Lists" sheetId="12" r:id="rId14"/>
    <sheet name="Final Ranking Sheets" sheetId="11" r:id="rId15"/>
    <sheet name="Final Awards Sheet" sheetId="13" r:id="rId16"/>
    <sheet name="Cardio" sheetId="17" r:id="rId17"/>
  </sheets>
  <externalReferences>
    <externalReference r:id="rId18"/>
    <externalReference r:id="rId19"/>
    <externalReference r:id="rId20"/>
  </externalReferences>
  <definedNames>
    <definedName name="RCXBonusTable" localSheetId="4">#REF!</definedName>
    <definedName name="RCXBonusTable" localSheetId="11">#REF!</definedName>
    <definedName name="RCXBonusTable" localSheetId="1">#REF!</definedName>
    <definedName name="RCXBonusTable">#REF!</definedName>
  </definedNames>
  <calcPr calcId="125725" concurrentCalc="0"/>
</workbook>
</file>

<file path=xl/calcChain.xml><?xml version="1.0" encoding="utf-8"?>
<calcChain xmlns="http://schemas.openxmlformats.org/spreadsheetml/2006/main">
  <c r="X4" i="1"/>
  <c r="E4" i="15"/>
  <c r="H27" i="7"/>
  <c r="H28"/>
  <c r="H20"/>
  <c r="H21"/>
  <c r="H5"/>
  <c r="H6"/>
  <c r="H9"/>
  <c r="H10"/>
  <c r="H11"/>
  <c r="H13"/>
  <c r="H14"/>
  <c r="H15"/>
  <c r="H18"/>
  <c r="H19"/>
  <c r="H22"/>
  <c r="H25"/>
  <c r="H4"/>
  <c r="H7"/>
  <c r="H8"/>
  <c r="H16"/>
  <c r="H17"/>
  <c r="H23"/>
  <c r="H24"/>
  <c r="F26"/>
  <c r="H26"/>
  <c r="K28"/>
  <c r="K30"/>
  <c r="K29"/>
  <c r="K31"/>
  <c r="H30"/>
  <c r="H29"/>
  <c r="I22"/>
  <c r="I20" i="18"/>
  <c r="I18"/>
  <c r="I9"/>
  <c r="I5"/>
  <c r="I20" i="7"/>
  <c r="I9"/>
  <c r="G4" i="16"/>
  <c r="H4"/>
  <c r="I4"/>
  <c r="J4"/>
  <c r="K4"/>
  <c r="H30" i="5"/>
  <c r="L4" i="16"/>
  <c r="G5"/>
  <c r="H5"/>
  <c r="I5"/>
  <c r="J5"/>
  <c r="K5"/>
  <c r="H31" i="5"/>
  <c r="L5" i="16"/>
  <c r="G6"/>
  <c r="H6"/>
  <c r="I6"/>
  <c r="J6"/>
  <c r="K6"/>
  <c r="H32" i="5"/>
  <c r="L6" i="16"/>
  <c r="G7"/>
  <c r="H7"/>
  <c r="I7"/>
  <c r="J7"/>
  <c r="K7"/>
  <c r="H33" i="5"/>
  <c r="L7" i="16"/>
  <c r="G8"/>
  <c r="H8"/>
  <c r="I8"/>
  <c r="J8"/>
  <c r="K8"/>
  <c r="H34" i="5"/>
  <c r="L8" i="16"/>
  <c r="G9"/>
  <c r="H9"/>
  <c r="I9"/>
  <c r="J9"/>
  <c r="K9"/>
  <c r="H35" i="5"/>
  <c r="L9" i="16"/>
  <c r="G10"/>
  <c r="H10"/>
  <c r="I10"/>
  <c r="J10"/>
  <c r="K10"/>
  <c r="H36" i="5"/>
  <c r="L10" i="16"/>
  <c r="G11"/>
  <c r="H11"/>
  <c r="I11"/>
  <c r="J11"/>
  <c r="K11"/>
  <c r="H37" i="5"/>
  <c r="L11" i="16"/>
  <c r="G12"/>
  <c r="H12"/>
  <c r="I12"/>
  <c r="J12"/>
  <c r="K12"/>
  <c r="H38" i="5"/>
  <c r="L12" i="16"/>
  <c r="G13"/>
  <c r="H13"/>
  <c r="I13"/>
  <c r="J13"/>
  <c r="K13"/>
  <c r="H39" i="5"/>
  <c r="L13" i="16"/>
  <c r="G14"/>
  <c r="H14"/>
  <c r="I14"/>
  <c r="J14"/>
  <c r="K14"/>
  <c r="H40" i="5"/>
  <c r="L14" i="16"/>
  <c r="G15"/>
  <c r="H15"/>
  <c r="I15"/>
  <c r="J15"/>
  <c r="K15"/>
  <c r="H41" i="5"/>
  <c r="L15" i="16"/>
  <c r="G16"/>
  <c r="H16"/>
  <c r="I16"/>
  <c r="J16"/>
  <c r="K16"/>
  <c r="H42" i="5"/>
  <c r="L16" i="16"/>
  <c r="G17"/>
  <c r="H17"/>
  <c r="I17"/>
  <c r="J17"/>
  <c r="K17"/>
  <c r="H43" i="5"/>
  <c r="L17" i="16"/>
  <c r="G18"/>
  <c r="H18"/>
  <c r="I18"/>
  <c r="J18"/>
  <c r="K18"/>
  <c r="H44" i="5"/>
  <c r="L18" i="16"/>
  <c r="G19"/>
  <c r="H19"/>
  <c r="I19"/>
  <c r="J19"/>
  <c r="K19"/>
  <c r="H45" i="5"/>
  <c r="L19" i="16"/>
  <c r="G20"/>
  <c r="H20"/>
  <c r="I20"/>
  <c r="J20"/>
  <c r="K20"/>
  <c r="H46" i="5"/>
  <c r="L20" i="16"/>
  <c r="G21"/>
  <c r="H21"/>
  <c r="I21"/>
  <c r="J21"/>
  <c r="K21"/>
  <c r="H47" i="5"/>
  <c r="L21" i="16"/>
  <c r="G22"/>
  <c r="H22"/>
  <c r="I22"/>
  <c r="J22"/>
  <c r="K22"/>
  <c r="H48" i="5"/>
  <c r="L22" i="16"/>
  <c r="H29" i="5"/>
  <c r="L3" i="16"/>
  <c r="G3"/>
  <c r="H3"/>
  <c r="I3"/>
  <c r="J3"/>
  <c r="K3"/>
  <c r="A22"/>
  <c r="B22"/>
  <c r="C22"/>
  <c r="D22"/>
  <c r="E22"/>
  <c r="H28" i="5"/>
  <c r="F22" i="16"/>
  <c r="A4"/>
  <c r="B4"/>
  <c r="C4"/>
  <c r="D4"/>
  <c r="E4"/>
  <c r="H10" i="5"/>
  <c r="F4" i="16"/>
  <c r="A5"/>
  <c r="B5"/>
  <c r="C5"/>
  <c r="D5"/>
  <c r="E5"/>
  <c r="H11" i="5"/>
  <c r="F5" i="16"/>
  <c r="A6"/>
  <c r="B6"/>
  <c r="C6"/>
  <c r="D6"/>
  <c r="E6"/>
  <c r="H12" i="5"/>
  <c r="F6" i="16"/>
  <c r="A7"/>
  <c r="B7"/>
  <c r="C7"/>
  <c r="D7"/>
  <c r="E7"/>
  <c r="H13" i="5"/>
  <c r="F7" i="16"/>
  <c r="A8"/>
  <c r="B8"/>
  <c r="C8"/>
  <c r="D8"/>
  <c r="E8"/>
  <c r="H14" i="5"/>
  <c r="F8" i="16"/>
  <c r="A9"/>
  <c r="B9"/>
  <c r="C9"/>
  <c r="D9"/>
  <c r="E9"/>
  <c r="H15" i="5"/>
  <c r="F9" i="16"/>
  <c r="A10"/>
  <c r="B10"/>
  <c r="C10"/>
  <c r="D10"/>
  <c r="E10"/>
  <c r="H16" i="5"/>
  <c r="F10" i="16"/>
  <c r="A11"/>
  <c r="B11"/>
  <c r="C11"/>
  <c r="D11"/>
  <c r="E11"/>
  <c r="H17" i="5"/>
  <c r="F11" i="16"/>
  <c r="A12"/>
  <c r="B12"/>
  <c r="C12"/>
  <c r="D12"/>
  <c r="E12"/>
  <c r="H18" i="5"/>
  <c r="F12" i="16"/>
  <c r="A13"/>
  <c r="B13"/>
  <c r="C13"/>
  <c r="D13"/>
  <c r="E13"/>
  <c r="H19" i="5"/>
  <c r="F13" i="16"/>
  <c r="A14"/>
  <c r="B14"/>
  <c r="C14"/>
  <c r="D14"/>
  <c r="E14"/>
  <c r="H20" i="5"/>
  <c r="F14" i="16"/>
  <c r="A15"/>
  <c r="B15"/>
  <c r="C15"/>
  <c r="D15"/>
  <c r="E15"/>
  <c r="H21" i="5"/>
  <c r="F15" i="16"/>
  <c r="A16"/>
  <c r="B16"/>
  <c r="C16"/>
  <c r="D16"/>
  <c r="E16"/>
  <c r="H22" i="5"/>
  <c r="F16" i="16"/>
  <c r="A17"/>
  <c r="B17"/>
  <c r="C17"/>
  <c r="D17"/>
  <c r="E17"/>
  <c r="H23" i="5"/>
  <c r="F17" i="16"/>
  <c r="A18"/>
  <c r="B18"/>
  <c r="C18"/>
  <c r="D18"/>
  <c r="E18"/>
  <c r="H24" i="5"/>
  <c r="F18" i="16"/>
  <c r="A19"/>
  <c r="B19"/>
  <c r="C19"/>
  <c r="D19"/>
  <c r="E19"/>
  <c r="H25" i="5"/>
  <c r="F19" i="16"/>
  <c r="A20"/>
  <c r="B20"/>
  <c r="C20"/>
  <c r="D20"/>
  <c r="E20"/>
  <c r="H26" i="5"/>
  <c r="F20" i="16"/>
  <c r="A21"/>
  <c r="B21"/>
  <c r="C21"/>
  <c r="D21"/>
  <c r="E21"/>
  <c r="H27" i="5"/>
  <c r="F21" i="16"/>
  <c r="A3"/>
  <c r="D9" i="5"/>
  <c r="B3" i="16"/>
  <c r="C3"/>
  <c r="D3"/>
  <c r="E3"/>
  <c r="H9" i="5"/>
  <c r="F3" i="16"/>
  <c r="C6" i="15"/>
  <c r="D6"/>
  <c r="C7"/>
  <c r="D7"/>
  <c r="C8"/>
  <c r="D8"/>
  <c r="C9"/>
  <c r="D9"/>
  <c r="C10"/>
  <c r="D10"/>
  <c r="C11"/>
  <c r="D11"/>
  <c r="C12"/>
  <c r="D12"/>
  <c r="C13"/>
  <c r="D13"/>
  <c r="C14"/>
  <c r="D14"/>
  <c r="C15"/>
  <c r="D15"/>
  <c r="C16"/>
  <c r="D16"/>
  <c r="C17"/>
  <c r="D17"/>
  <c r="C18"/>
  <c r="D18"/>
  <c r="C19"/>
  <c r="D19"/>
  <c r="C20"/>
  <c r="D20"/>
  <c r="C21"/>
  <c r="D21"/>
  <c r="C22"/>
  <c r="D22"/>
  <c r="C23"/>
  <c r="D23"/>
  <c r="C24"/>
  <c r="D24"/>
  <c r="C25"/>
  <c r="D25"/>
  <c r="C26"/>
  <c r="D26"/>
  <c r="C27"/>
  <c r="D27"/>
  <c r="C28"/>
  <c r="D28"/>
  <c r="C29"/>
  <c r="D29"/>
  <c r="C30"/>
  <c r="D30"/>
  <c r="C31"/>
  <c r="D31"/>
  <c r="C32"/>
  <c r="D32"/>
  <c r="C33"/>
  <c r="D33"/>
  <c r="C34"/>
  <c r="D34"/>
  <c r="C35"/>
  <c r="D35"/>
  <c r="C36"/>
  <c r="D36"/>
  <c r="C37"/>
  <c r="D37"/>
  <c r="C38"/>
  <c r="D38"/>
  <c r="C39"/>
  <c r="D39"/>
  <c r="C40"/>
  <c r="D40"/>
  <c r="C41"/>
  <c r="D41"/>
  <c r="C42"/>
  <c r="D42"/>
  <c r="C43"/>
  <c r="D43"/>
  <c r="C44"/>
  <c r="D44"/>
  <c r="C45"/>
  <c r="D45"/>
  <c r="C46"/>
  <c r="D46"/>
  <c r="C47"/>
  <c r="D47"/>
  <c r="C48"/>
  <c r="D48"/>
  <c r="A5" i="14"/>
  <c r="D11" i="5"/>
  <c r="D10"/>
  <c r="D12"/>
  <c r="D13"/>
  <c r="D14"/>
  <c r="D15"/>
  <c r="D16"/>
  <c r="D17"/>
  <c r="D18"/>
  <c r="D19"/>
  <c r="D20"/>
  <c r="D21"/>
  <c r="D22"/>
  <c r="D23"/>
  <c r="D24"/>
  <c r="D25"/>
  <c r="D26"/>
  <c r="D27"/>
  <c r="D28"/>
  <c r="D29"/>
  <c r="D30"/>
  <c r="D31"/>
  <c r="D32"/>
  <c r="D33"/>
  <c r="D34"/>
  <c r="D35"/>
  <c r="D36"/>
  <c r="D37"/>
  <c r="D38"/>
  <c r="D39"/>
  <c r="D40"/>
  <c r="R6" i="1"/>
  <c r="F6"/>
  <c r="K6"/>
  <c r="P6"/>
  <c r="T6"/>
  <c r="F6" i="14"/>
  <c r="K6"/>
  <c r="P6"/>
  <c r="R6"/>
  <c r="T6"/>
  <c r="R7" i="1"/>
  <c r="F7"/>
  <c r="K7"/>
  <c r="P7"/>
  <c r="T7"/>
  <c r="F7" i="14"/>
  <c r="K7"/>
  <c r="P7"/>
  <c r="R7"/>
  <c r="T7"/>
  <c r="R8" i="1"/>
  <c r="F8"/>
  <c r="K8"/>
  <c r="P8"/>
  <c r="T8"/>
  <c r="F8" i="14"/>
  <c r="K8"/>
  <c r="P8"/>
  <c r="R8"/>
  <c r="T8"/>
  <c r="R9" i="1"/>
  <c r="F9"/>
  <c r="K9"/>
  <c r="P9"/>
  <c r="T9"/>
  <c r="F9" i="14"/>
  <c r="K9"/>
  <c r="P9"/>
  <c r="R9"/>
  <c r="T9"/>
  <c r="R10" i="1"/>
  <c r="F10"/>
  <c r="K10"/>
  <c r="P10"/>
  <c r="T10"/>
  <c r="F10" i="14"/>
  <c r="K10"/>
  <c r="P10"/>
  <c r="R10"/>
  <c r="T10"/>
  <c r="R11" i="1"/>
  <c r="F11"/>
  <c r="K11"/>
  <c r="P11"/>
  <c r="T11"/>
  <c r="F11" i="14"/>
  <c r="K11"/>
  <c r="P11"/>
  <c r="R11"/>
  <c r="T11"/>
  <c r="R12" i="1"/>
  <c r="F12"/>
  <c r="K12"/>
  <c r="P12"/>
  <c r="T12"/>
  <c r="F12" i="14"/>
  <c r="K12"/>
  <c r="P12"/>
  <c r="R12"/>
  <c r="T12"/>
  <c r="R13" i="1"/>
  <c r="F13"/>
  <c r="K13"/>
  <c r="P13"/>
  <c r="T13"/>
  <c r="F13" i="14"/>
  <c r="K13"/>
  <c r="P13"/>
  <c r="R13"/>
  <c r="T13"/>
  <c r="R14" i="1"/>
  <c r="F14"/>
  <c r="K14"/>
  <c r="P14"/>
  <c r="T14"/>
  <c r="F14" i="14"/>
  <c r="K14"/>
  <c r="P14"/>
  <c r="R14"/>
  <c r="T14"/>
  <c r="R15" i="1"/>
  <c r="F15"/>
  <c r="K15"/>
  <c r="P15"/>
  <c r="T15"/>
  <c r="F15" i="14"/>
  <c r="K15"/>
  <c r="P15"/>
  <c r="R15"/>
  <c r="T15"/>
  <c r="R16" i="1"/>
  <c r="F16"/>
  <c r="K16"/>
  <c r="P16"/>
  <c r="T16"/>
  <c r="F16" i="14"/>
  <c r="K16"/>
  <c r="P16"/>
  <c r="R16"/>
  <c r="T16"/>
  <c r="R17" i="1"/>
  <c r="F17"/>
  <c r="K17"/>
  <c r="P17"/>
  <c r="T17"/>
  <c r="F17" i="14"/>
  <c r="K17"/>
  <c r="P17"/>
  <c r="R17"/>
  <c r="T17"/>
  <c r="R18" i="1"/>
  <c r="F18"/>
  <c r="K18"/>
  <c r="P18"/>
  <c r="T18"/>
  <c r="F18" i="14"/>
  <c r="K18"/>
  <c r="P18"/>
  <c r="R18"/>
  <c r="T18"/>
  <c r="R19" i="1"/>
  <c r="F19"/>
  <c r="K19"/>
  <c r="P19"/>
  <c r="T19"/>
  <c r="F19" i="14"/>
  <c r="K19"/>
  <c r="P19"/>
  <c r="R19"/>
  <c r="T19"/>
  <c r="R20" i="1"/>
  <c r="F20"/>
  <c r="K20"/>
  <c r="P20"/>
  <c r="T20"/>
  <c r="F20" i="14"/>
  <c r="K20"/>
  <c r="P20"/>
  <c r="R20"/>
  <c r="T20"/>
  <c r="R21" i="1"/>
  <c r="F21"/>
  <c r="K21"/>
  <c r="P21"/>
  <c r="T21"/>
  <c r="F21" i="14"/>
  <c r="K21"/>
  <c r="P21"/>
  <c r="R21"/>
  <c r="T21"/>
  <c r="R22" i="1"/>
  <c r="F22"/>
  <c r="K22"/>
  <c r="P22"/>
  <c r="T22"/>
  <c r="F22" i="14"/>
  <c r="K22"/>
  <c r="P22"/>
  <c r="R22"/>
  <c r="T22"/>
  <c r="R23" i="1"/>
  <c r="F23"/>
  <c r="K23"/>
  <c r="P23"/>
  <c r="T23"/>
  <c r="F23" i="14"/>
  <c r="K23"/>
  <c r="P23"/>
  <c r="R23"/>
  <c r="T23"/>
  <c r="R24" i="1"/>
  <c r="F24"/>
  <c r="K24"/>
  <c r="P24"/>
  <c r="T24"/>
  <c r="F24" i="14"/>
  <c r="K24"/>
  <c r="P24"/>
  <c r="R24"/>
  <c r="T24"/>
  <c r="R25" i="1"/>
  <c r="F25"/>
  <c r="K25"/>
  <c r="P25"/>
  <c r="T25"/>
  <c r="F25" i="14"/>
  <c r="K25"/>
  <c r="P25"/>
  <c r="R25"/>
  <c r="T25"/>
  <c r="R26" i="1"/>
  <c r="F26"/>
  <c r="K26"/>
  <c r="P26"/>
  <c r="T26"/>
  <c r="F26" i="14"/>
  <c r="K26"/>
  <c r="P26"/>
  <c r="R26"/>
  <c r="T26"/>
  <c r="R27" i="1"/>
  <c r="F27"/>
  <c r="K27"/>
  <c r="P27"/>
  <c r="T27"/>
  <c r="F27" i="14"/>
  <c r="K27"/>
  <c r="P27"/>
  <c r="R27"/>
  <c r="T27"/>
  <c r="R28" i="1"/>
  <c r="F28"/>
  <c r="K28"/>
  <c r="P28"/>
  <c r="T28"/>
  <c r="F28" i="14"/>
  <c r="K28"/>
  <c r="P28"/>
  <c r="R28"/>
  <c r="T28"/>
  <c r="R29" i="1"/>
  <c r="F29"/>
  <c r="K29"/>
  <c r="P29"/>
  <c r="T29"/>
  <c r="F29" i="14"/>
  <c r="K29"/>
  <c r="P29"/>
  <c r="R29"/>
  <c r="T29"/>
  <c r="R30" i="1"/>
  <c r="F30"/>
  <c r="K30"/>
  <c r="P30"/>
  <c r="T30"/>
  <c r="F30" i="14"/>
  <c r="K30"/>
  <c r="P30"/>
  <c r="R30"/>
  <c r="T30"/>
  <c r="R31" i="1"/>
  <c r="F31"/>
  <c r="K31"/>
  <c r="P31"/>
  <c r="T31"/>
  <c r="F31" i="14"/>
  <c r="K31"/>
  <c r="P31"/>
  <c r="R31"/>
  <c r="T31"/>
  <c r="R32" i="1"/>
  <c r="F32"/>
  <c r="K32"/>
  <c r="P32"/>
  <c r="T32"/>
  <c r="F32" i="14"/>
  <c r="K32"/>
  <c r="P32"/>
  <c r="R32"/>
  <c r="T32"/>
  <c r="R33" i="1"/>
  <c r="F33"/>
  <c r="K33"/>
  <c r="P33"/>
  <c r="T33"/>
  <c r="F33" i="14"/>
  <c r="K33"/>
  <c r="P33"/>
  <c r="R33"/>
  <c r="T33"/>
  <c r="R34" i="1"/>
  <c r="F34"/>
  <c r="K34"/>
  <c r="P34"/>
  <c r="T34"/>
  <c r="F34" i="14"/>
  <c r="K34"/>
  <c r="P34"/>
  <c r="R34"/>
  <c r="T34"/>
  <c r="R35" i="1"/>
  <c r="F35"/>
  <c r="K35"/>
  <c r="P35"/>
  <c r="T35"/>
  <c r="F35" i="14"/>
  <c r="K35"/>
  <c r="P35"/>
  <c r="R35"/>
  <c r="T35"/>
  <c r="R36" i="1"/>
  <c r="K36"/>
  <c r="P36"/>
  <c r="F36"/>
  <c r="T36"/>
  <c r="F36" i="14"/>
  <c r="K36"/>
  <c r="P36"/>
  <c r="R36"/>
  <c r="T36"/>
  <c r="R37" i="1"/>
  <c r="F37"/>
  <c r="K37"/>
  <c r="P37"/>
  <c r="T37"/>
  <c r="F37" i="14"/>
  <c r="K37"/>
  <c r="P37"/>
  <c r="R37"/>
  <c r="T37"/>
  <c r="R38" i="1"/>
  <c r="F38"/>
  <c r="K38"/>
  <c r="P38"/>
  <c r="T38"/>
  <c r="F38" i="14"/>
  <c r="K38"/>
  <c r="P38"/>
  <c r="R38"/>
  <c r="T38"/>
  <c r="R39" i="1"/>
  <c r="F39"/>
  <c r="K39"/>
  <c r="P39"/>
  <c r="T39"/>
  <c r="F39" i="14"/>
  <c r="K39"/>
  <c r="P39"/>
  <c r="R39"/>
  <c r="T39"/>
  <c r="R40" i="1"/>
  <c r="F40"/>
  <c r="K40"/>
  <c r="P40"/>
  <c r="T40"/>
  <c r="F40" i="14"/>
  <c r="K40"/>
  <c r="P40"/>
  <c r="R40"/>
  <c r="T40"/>
  <c r="R41" i="1"/>
  <c r="F41"/>
  <c r="K41"/>
  <c r="P41"/>
  <c r="T41"/>
  <c r="F41" i="14"/>
  <c r="K41"/>
  <c r="P41"/>
  <c r="R41"/>
  <c r="T41"/>
  <c r="R42" i="1"/>
  <c r="F42"/>
  <c r="K42"/>
  <c r="P42"/>
  <c r="T42"/>
  <c r="F42" i="14"/>
  <c r="K42"/>
  <c r="P42"/>
  <c r="R42"/>
  <c r="T42"/>
  <c r="R43" i="1"/>
  <c r="F43"/>
  <c r="K43"/>
  <c r="P43"/>
  <c r="T43"/>
  <c r="F43" i="14"/>
  <c r="K43"/>
  <c r="P43"/>
  <c r="R43"/>
  <c r="T43"/>
  <c r="R44" i="1"/>
  <c r="F44"/>
  <c r="K44"/>
  <c r="P44"/>
  <c r="T44"/>
  <c r="F44" i="14"/>
  <c r="K44"/>
  <c r="P44"/>
  <c r="R44"/>
  <c r="T44"/>
  <c r="R45" i="1"/>
  <c r="F45"/>
  <c r="K45"/>
  <c r="P45"/>
  <c r="T45"/>
  <c r="F45" i="14"/>
  <c r="K45"/>
  <c r="P45"/>
  <c r="R45"/>
  <c r="T45"/>
  <c r="R46" i="1"/>
  <c r="F46"/>
  <c r="K46"/>
  <c r="P46"/>
  <c r="T46"/>
  <c r="F46" i="14"/>
  <c r="K46"/>
  <c r="P46"/>
  <c r="R46"/>
  <c r="T46"/>
  <c r="R47" i="1"/>
  <c r="F47"/>
  <c r="K47"/>
  <c r="P47"/>
  <c r="T47"/>
  <c r="F47" i="14"/>
  <c r="K47"/>
  <c r="P47"/>
  <c r="R47"/>
  <c r="T47"/>
  <c r="R48" i="1"/>
  <c r="F48"/>
  <c r="K48"/>
  <c r="P48"/>
  <c r="T48"/>
  <c r="F48" i="14"/>
  <c r="K48"/>
  <c r="P48"/>
  <c r="R48"/>
  <c r="T48"/>
  <c r="R5" i="1"/>
  <c r="F5"/>
  <c r="K5"/>
  <c r="P5"/>
  <c r="T5"/>
  <c r="F5" i="14"/>
  <c r="K5"/>
  <c r="P5"/>
  <c r="R5"/>
  <c r="T5"/>
  <c r="A6"/>
  <c r="A7"/>
  <c r="A8"/>
  <c r="A9"/>
  <c r="A10"/>
  <c r="A11"/>
  <c r="A12"/>
  <c r="A13"/>
  <c r="A14"/>
  <c r="A15"/>
  <c r="A16"/>
  <c r="A17"/>
  <c r="A18"/>
  <c r="A19"/>
  <c r="A20"/>
  <c r="A21"/>
  <c r="A22"/>
  <c r="A23"/>
  <c r="A24"/>
  <c r="A25"/>
  <c r="A26"/>
  <c r="A27"/>
  <c r="A28"/>
  <c r="A29"/>
  <c r="A30"/>
  <c r="A31"/>
  <c r="A32"/>
  <c r="A33"/>
  <c r="A34"/>
  <c r="A35"/>
  <c r="A36"/>
  <c r="A37"/>
  <c r="A38"/>
  <c r="A39"/>
  <c r="A40"/>
  <c r="A41"/>
  <c r="A42"/>
  <c r="A43"/>
  <c r="A44"/>
  <c r="A45"/>
  <c r="A46"/>
  <c r="A47"/>
  <c r="A48"/>
  <c r="X4"/>
  <c r="X5"/>
  <c r="H58" i="5"/>
  <c r="G55" i="4"/>
  <c r="F55"/>
  <c r="E55"/>
  <c r="D55"/>
  <c r="D58" i="5"/>
  <c r="C55" i="4"/>
  <c r="B55"/>
  <c r="A55"/>
  <c r="H57" i="5"/>
  <c r="G54" i="4"/>
  <c r="F54"/>
  <c r="E54"/>
  <c r="D54"/>
  <c r="D57" i="5"/>
  <c r="C54" i="4"/>
  <c r="B54"/>
  <c r="A54"/>
  <c r="H56" i="5"/>
  <c r="G53" i="4"/>
  <c r="F53"/>
  <c r="E53"/>
  <c r="D53"/>
  <c r="D56" i="5"/>
  <c r="C53" i="4"/>
  <c r="B53"/>
  <c r="A53"/>
  <c r="H55" i="5"/>
  <c r="G52" i="4"/>
  <c r="F52"/>
  <c r="E52"/>
  <c r="D52"/>
  <c r="D55" i="5"/>
  <c r="C52" i="4"/>
  <c r="B52"/>
  <c r="A52"/>
  <c r="H54" i="5"/>
  <c r="G51" i="4"/>
  <c r="F51"/>
  <c r="E51"/>
  <c r="D51"/>
  <c r="D54" i="5"/>
  <c r="C51" i="4"/>
  <c r="B51"/>
  <c r="A51"/>
  <c r="H53" i="5"/>
  <c r="G50" i="4"/>
  <c r="F50"/>
  <c r="E50"/>
  <c r="D50"/>
  <c r="D53" i="5"/>
  <c r="C50" i="4"/>
  <c r="B50"/>
  <c r="A50"/>
  <c r="H52" i="5"/>
  <c r="G49" i="4"/>
  <c r="F49"/>
  <c r="E49"/>
  <c r="D49"/>
  <c r="D52" i="5"/>
  <c r="C49" i="4"/>
  <c r="B49"/>
  <c r="A49"/>
  <c r="H51" i="5"/>
  <c r="G48" i="4"/>
  <c r="F48"/>
  <c r="E48"/>
  <c r="D48"/>
  <c r="D51" i="5"/>
  <c r="C48" i="4"/>
  <c r="B48"/>
  <c r="A48"/>
  <c r="H50" i="5"/>
  <c r="G47" i="4"/>
  <c r="F47"/>
  <c r="E47"/>
  <c r="D47"/>
  <c r="D50" i="5"/>
  <c r="C47" i="4"/>
  <c r="B47"/>
  <c r="A47"/>
  <c r="H49" i="5"/>
  <c r="G46" i="4"/>
  <c r="F46"/>
  <c r="E46"/>
  <c r="D46"/>
  <c r="D49" i="5"/>
  <c r="C46" i="4"/>
  <c r="B46"/>
  <c r="A46"/>
  <c r="G45"/>
  <c r="F45"/>
  <c r="E45"/>
  <c r="D45"/>
  <c r="D48" i="5"/>
  <c r="C45" i="4"/>
  <c r="B45"/>
  <c r="A45"/>
  <c r="G44"/>
  <c r="F44"/>
  <c r="E44"/>
  <c r="D44"/>
  <c r="D47" i="5"/>
  <c r="C44" i="4"/>
  <c r="B44"/>
  <c r="A44"/>
  <c r="G43"/>
  <c r="F43"/>
  <c r="E43"/>
  <c r="D43"/>
  <c r="D46" i="5"/>
  <c r="C43" i="4"/>
  <c r="B43"/>
  <c r="A43"/>
  <c r="G42"/>
  <c r="F42"/>
  <c r="E42"/>
  <c r="D42"/>
  <c r="D45" i="5"/>
  <c r="C42" i="4"/>
  <c r="B42"/>
  <c r="A42"/>
  <c r="G41"/>
  <c r="F41"/>
  <c r="E41"/>
  <c r="D41"/>
  <c r="D44" i="5"/>
  <c r="C41" i="4"/>
  <c r="B41"/>
  <c r="A41"/>
  <c r="G40"/>
  <c r="F40"/>
  <c r="E40"/>
  <c r="D40"/>
  <c r="D43" i="5"/>
  <c r="C40" i="4"/>
  <c r="B40"/>
  <c r="A40"/>
  <c r="G39"/>
  <c r="F39"/>
  <c r="E39"/>
  <c r="D39"/>
  <c r="D42" i="5"/>
  <c r="C39" i="4"/>
  <c r="B39"/>
  <c r="A39"/>
  <c r="G38"/>
  <c r="F38"/>
  <c r="E38"/>
  <c r="D38"/>
  <c r="D41" i="5"/>
  <c r="C38" i="4"/>
  <c r="B38"/>
  <c r="A38"/>
  <c r="G37"/>
  <c r="F37"/>
  <c r="E37"/>
  <c r="D37"/>
  <c r="C37"/>
  <c r="B37"/>
  <c r="A37"/>
  <c r="G36"/>
  <c r="F36"/>
  <c r="E36"/>
  <c r="D36"/>
  <c r="C36"/>
  <c r="B36"/>
  <c r="A36"/>
  <c r="G35"/>
  <c r="F35"/>
  <c r="E35"/>
  <c r="D35"/>
  <c r="C35"/>
  <c r="B35"/>
  <c r="A35"/>
  <c r="G34"/>
  <c r="F34"/>
  <c r="E34"/>
  <c r="D34"/>
  <c r="C34"/>
  <c r="B34"/>
  <c r="A34"/>
  <c r="G33"/>
  <c r="F33"/>
  <c r="E33"/>
  <c r="D33"/>
  <c r="C33"/>
  <c r="B33"/>
  <c r="A33"/>
  <c r="G32"/>
  <c r="F32"/>
  <c r="E32"/>
  <c r="D32"/>
  <c r="C32"/>
  <c r="B32"/>
  <c r="A32"/>
  <c r="G31"/>
  <c r="F31"/>
  <c r="E31"/>
  <c r="D31"/>
  <c r="C31"/>
  <c r="B31"/>
  <c r="A31"/>
  <c r="G30"/>
  <c r="F30"/>
  <c r="E30"/>
  <c r="D30"/>
  <c r="C30"/>
  <c r="B30"/>
  <c r="A30"/>
  <c r="G29"/>
  <c r="F29"/>
  <c r="E29"/>
  <c r="D29"/>
  <c r="C29"/>
  <c r="B29"/>
  <c r="A29"/>
  <c r="G28"/>
  <c r="F28"/>
  <c r="E28"/>
  <c r="D28"/>
  <c r="C28"/>
  <c r="B28"/>
  <c r="A28"/>
  <c r="G27"/>
  <c r="F27"/>
  <c r="E27"/>
  <c r="D27"/>
  <c r="C27"/>
  <c r="B27"/>
  <c r="A27"/>
  <c r="G26"/>
  <c r="F26"/>
  <c r="E26"/>
  <c r="D26"/>
  <c r="C26"/>
  <c r="B26"/>
  <c r="A26"/>
  <c r="G25"/>
  <c r="F25"/>
  <c r="E25"/>
  <c r="D25"/>
  <c r="C25"/>
  <c r="B25"/>
  <c r="A25"/>
  <c r="G24"/>
  <c r="F24"/>
  <c r="E24"/>
  <c r="D24"/>
  <c r="C24"/>
  <c r="B24"/>
  <c r="A24"/>
  <c r="G23"/>
  <c r="F23"/>
  <c r="E23"/>
  <c r="D23"/>
  <c r="C23"/>
  <c r="B23"/>
  <c r="A23"/>
  <c r="G22"/>
  <c r="F22"/>
  <c r="E22"/>
  <c r="D22"/>
  <c r="C22"/>
  <c r="B22"/>
  <c r="A22"/>
  <c r="G21"/>
  <c r="F21"/>
  <c r="E21"/>
  <c r="D21"/>
  <c r="C21"/>
  <c r="B21"/>
  <c r="A21"/>
  <c r="G20"/>
  <c r="F20"/>
  <c r="E20"/>
  <c r="D20"/>
  <c r="C20"/>
  <c r="B20"/>
  <c r="A20"/>
  <c r="G19"/>
  <c r="F19"/>
  <c r="E19"/>
  <c r="D19"/>
  <c r="C19"/>
  <c r="B19"/>
  <c r="A19"/>
  <c r="G18"/>
  <c r="F18"/>
  <c r="E18"/>
  <c r="D18"/>
  <c r="C18"/>
  <c r="B18"/>
  <c r="A18"/>
  <c r="G17"/>
  <c r="F17"/>
  <c r="E17"/>
  <c r="D17"/>
  <c r="C17"/>
  <c r="B17"/>
  <c r="A17"/>
  <c r="G16"/>
  <c r="F16"/>
  <c r="E16"/>
  <c r="D16"/>
  <c r="C16"/>
  <c r="B16"/>
  <c r="A16"/>
  <c r="G15"/>
  <c r="F15"/>
  <c r="E15"/>
  <c r="D15"/>
  <c r="C15"/>
  <c r="B15"/>
  <c r="A15"/>
  <c r="G14"/>
  <c r="F14"/>
  <c r="E14"/>
  <c r="D14"/>
  <c r="C14"/>
  <c r="B14"/>
  <c r="A14"/>
  <c r="G13"/>
  <c r="F13"/>
  <c r="E13"/>
  <c r="D13"/>
  <c r="C13"/>
  <c r="B13"/>
  <c r="A13"/>
  <c r="G12"/>
  <c r="F12"/>
  <c r="E12"/>
  <c r="D12"/>
  <c r="C12"/>
  <c r="B12"/>
  <c r="A12"/>
  <c r="G11"/>
  <c r="F11"/>
  <c r="E11"/>
  <c r="D11"/>
  <c r="C11"/>
  <c r="B11"/>
  <c r="A11"/>
  <c r="G10"/>
  <c r="F10"/>
  <c r="E10"/>
  <c r="D10"/>
  <c r="C10"/>
  <c r="B10"/>
  <c r="A10"/>
  <c r="G9"/>
  <c r="F9"/>
  <c r="E9"/>
  <c r="D9"/>
  <c r="C9"/>
  <c r="B9"/>
  <c r="A9"/>
  <c r="G8"/>
  <c r="F8"/>
  <c r="E8"/>
  <c r="D8"/>
  <c r="C8"/>
  <c r="B8"/>
  <c r="A8"/>
  <c r="G7"/>
  <c r="F7"/>
  <c r="E7"/>
  <c r="D7"/>
  <c r="C7"/>
  <c r="B7"/>
  <c r="A7"/>
  <c r="G6"/>
  <c r="F6"/>
  <c r="E6"/>
  <c r="D6"/>
  <c r="C6"/>
  <c r="B6"/>
  <c r="A6"/>
  <c r="B27" i="7"/>
  <c r="I18"/>
  <c r="I5"/>
  <c r="D61" i="5"/>
  <c r="H60"/>
  <c r="D60"/>
  <c r="H59"/>
  <c r="D59"/>
  <c r="X5" i="1"/>
</calcChain>
</file>

<file path=xl/sharedStrings.xml><?xml version="1.0" encoding="utf-8"?>
<sst xmlns="http://schemas.openxmlformats.org/spreadsheetml/2006/main" count="295" uniqueCount="130">
  <si>
    <t>Team Number</t>
  </si>
  <si>
    <t>Research</t>
  </si>
  <si>
    <t>Innovative Solution</t>
  </si>
  <si>
    <t>Presentation</t>
  </si>
  <si>
    <t>Project</t>
  </si>
  <si>
    <t>Sum of Project Judging</t>
  </si>
  <si>
    <t>Robot Design</t>
  </si>
  <si>
    <t>Mechanical Deisgn</t>
  </si>
  <si>
    <t>Programming</t>
  </si>
  <si>
    <t>Strategy &amp; Innovation</t>
  </si>
  <si>
    <t>Sum of Robot Design</t>
  </si>
  <si>
    <t>Core Values</t>
  </si>
  <si>
    <t>Inspiration</t>
  </si>
  <si>
    <t>Teamwork</t>
  </si>
  <si>
    <t>Gracious Professionalism</t>
  </si>
  <si>
    <t>Sum of Core Values</t>
  </si>
  <si>
    <t>Champion's</t>
  </si>
  <si>
    <t>Robot Performance Ranking</t>
  </si>
  <si>
    <t>Mechanical Design</t>
  </si>
  <si>
    <r>
      <t xml:space="preserve">Food Factor  - </t>
    </r>
    <r>
      <rPr>
        <b/>
        <i/>
        <sz val="12"/>
        <rFont val="Arial Black"/>
        <family val="2"/>
      </rPr>
      <t xml:space="preserve"> FLL</t>
    </r>
    <r>
      <rPr>
        <b/>
        <sz val="12"/>
        <rFont val="Arial"/>
        <family val="2"/>
      </rPr>
      <t xml:space="preserve"> Tournament Score Summary  2011</t>
    </r>
  </si>
  <si>
    <t>Team #</t>
  </si>
  <si>
    <t>Team Name</t>
  </si>
  <si>
    <t>Best</t>
  </si>
  <si>
    <t>R1</t>
  </si>
  <si>
    <t>R2</t>
  </si>
  <si>
    <t>R3</t>
  </si>
  <si>
    <t>Rank</t>
  </si>
  <si>
    <t>Score Summary</t>
  </si>
  <si>
    <t>Sorted By: Team #</t>
  </si>
  <si>
    <t>Sorted By: Team Name</t>
  </si>
  <si>
    <t>Sorted By: Best Score</t>
  </si>
  <si>
    <t xml:space="preserve">  Team Name</t>
  </si>
  <si>
    <t>Score Log</t>
  </si>
  <si>
    <t>Date</t>
  </si>
  <si>
    <t>Time</t>
  </si>
  <si>
    <t>Total Score</t>
  </si>
  <si>
    <t xml:space="preserve">FLL </t>
  </si>
  <si>
    <t xml:space="preserve">     Team Name        </t>
  </si>
  <si>
    <t>Points</t>
  </si>
  <si>
    <t>Score</t>
  </si>
  <si>
    <t>This is a "tournament" version scoring sheet that tracks robot performance scores throughout the FLL event. It calculates scores, logs the rounds,  provides a scoring summary, and can also display scores and rankings to the audience. MS Excel macros MUST be enabled for all of the calculations to work. This spreadsheet does not incorporate scores for any other aspects of the FLL event such as the research project or technical presentations.</t>
  </si>
  <si>
    <t>SCORE LOG: Pressing the "Copy From Score Sheet" will copy the team number and score from the Score Sheet, and record which missions were accomplished. A Date/Time stamp is also placed on the log entry to aid in tracking the entries at a later time. The score is also transferred forward to the Scoring Summary sheet. If the team name and number were not already on the Summary sheet, they are added at this time.</t>
  </si>
  <si>
    <t>SCORING SUMMARY: This sheet creates a list of team names, team numbers, and scores for three rounds. Another column tracks the BEST score (maximum single score from any round) and the teams are then ranked by performance - 1st being the highest score. The list of teams and scores can be sorted by one of three methods - Team Name, Team Number, or Best Score Ranking. Once the method of sorting is chosen from the pull-down menu, click on the "Sort" button to refresh the sorting of the list.</t>
  </si>
  <si>
    <t>BLACK&amp;WHITE PRINTOUT: This is a simple list for printing of teams and scores for all three rounds. The sheet takes the info straight from the Scoring Summary sheet, so the data will be arranged by whatever method you chose for sorting previously. The intention here is to provide a printed copy of the scores to judges or other event staff needing to know the outcome of the robot games. If desired, a printed copy can also be provided to all teams for their records.</t>
  </si>
  <si>
    <t>AUDIENCE DISPLAY: This sheet takes info from the Scoring Summary page also, but provides it in a different layout and uses a more graphic presentation. This is useful if it is desired to project onto a screen and show standings during the event and at the end. The format can be modified some to add more graphics, such as a logo for an event school host or a sponsor.  The display is currently configured for 32 teams. Less than 32 will work fine. Events with greater than 32 will have to re-configure this if it is to be used. See additional notes below regarding remote display of scores.</t>
  </si>
  <si>
    <t xml:space="preserve">REF SCORE SHEET: This is a copy of the scoring sheet for printing and use by the table referees to mark a team's mission scores. </t>
  </si>
  <si>
    <r>
      <t xml:space="preserve">REMOTE DISPLAY OF SCORES: When running an FLL event, it may be desirable to have scores and ranking status displayed in a room or area that is remote from the competition. Even within the same room, it may be helpful to display scores from a different computer other than the one used for inputting scores. In these cases, there is a method that can be used to remotely view the contents of the AUDIENCE DISPLAY sheet. The method varies, depending on which version of MS Excel you are running. </t>
    </r>
    <r>
      <rPr>
        <b/>
        <u/>
        <sz val="11"/>
        <color indexed="8"/>
        <rFont val="Calibri"/>
        <family val="2"/>
      </rPr>
      <t/>
    </r>
  </si>
  <si>
    <r>
      <t>For 97-2003 versions:</t>
    </r>
    <r>
      <rPr>
        <sz val="12"/>
        <color theme="1"/>
        <rFont val="Calibri"/>
        <family val="2"/>
        <scheme val="minor"/>
      </rPr>
      <t xml:space="preserve">  On the Audience Display sheet, under the File menu, choose "Save as Webpage". Press the "Publish..." button (not "Save"), and on the following page check/select the "Auto Republish every time this workbook is saved" line. Then choose a file name and path that will be shared and accessible by other computers on the local network. Now click the "Publish" button and a HTML file will be created in the folder/path you chose. </t>
    </r>
  </si>
  <si>
    <r>
      <t>For 2007 versions:</t>
    </r>
    <r>
      <rPr>
        <sz val="12"/>
        <color theme="1"/>
        <rFont val="Calibri"/>
        <family val="2"/>
        <scheme val="minor"/>
      </rPr>
      <t xml:space="preserve"> Similar, except start at the MS Office Button in the top left and mouse over "Save As". This will open a window where you will choose and click on "Other Formats". Once the "Save As" dialogue box opens, click and scroll down the "File Type" window and pick "Web Page". Then click "Publish" and finish the same way as the previous description. </t>
    </r>
  </si>
  <si>
    <t xml:space="preserve">Using a LAN, and making sure the file path is "shared", the webpage version of AUDIENCE DISPLAY can be viewed by any computer using a web browser and  displayed with a projector or large screen TV. Two things to keep in mind - 1) the contents of AUDIENCE DISPLAY will update only when the Excel file is saved, so save often, and 2) the viewing/display computer will need a web browser equipped with an "auto-refresh" feature so that it doesn't have to be manually updated to show the latest scores. There are some third-party plug-ins for Windows IE that provide auto refresh. Mozilla Firefox also has an add-on feature called "Refresh Every" that must be installed separately. </t>
  </si>
  <si>
    <t>Referee Score Sheet</t>
  </si>
  <si>
    <t>Project Judging Panel Ranking Sheet</t>
  </si>
  <si>
    <t>Please rank all the teams that you interviewed for each of the categories below. Place the team number in the rank order that your panel agrees upon.  1 being the team that best demonstrates the category.  You may rank a team the same in multiple categories.</t>
  </si>
  <si>
    <t>Robot Design Judging Panel Ranking Sheet</t>
  </si>
  <si>
    <t>After you have completed this form and submitted it to the Judge Advisor you will gather with the other Robot Design Judges and receive a compiled list for each category.  With that new list as a group you will determine the rank order for the final awards list.</t>
  </si>
  <si>
    <t>After you have completed this form and submitted it to the Judge Advisor you will gather with the other Project Judges and receive a compiled list for each category.  With that new list as a group you will determine the rank order for the final awards list.</t>
  </si>
  <si>
    <t>Core Values Judging Panel Ranking Sheet</t>
  </si>
  <si>
    <t xml:space="preserve">Gracious Professionalism™ </t>
  </si>
  <si>
    <t>After you have completed this form and submitted it to the Judge Advisor you will gather with the other Core Values Judges and receive a compiled list for each category.  With that new list as a group you will determine the rank order for the final awards list.</t>
  </si>
  <si>
    <t>Project Judging Final Ranking Sheet</t>
  </si>
  <si>
    <t>Robot Design Judging Final Ranking Sheet</t>
  </si>
  <si>
    <t>Core Values Judging Final Ranking Sheet</t>
  </si>
  <si>
    <t>Using the deliberation sheet provided by the judge advisor, determine the final rank order for each category.  This list contains teams you did not see, so you will need to determine the overall ranking of the teams.</t>
  </si>
  <si>
    <t xml:space="preserve">When completed, return the sheet to the judge advisor so they can assign the awards.  Remember in FLL® a team can only receive one judged award.  </t>
  </si>
  <si>
    <t>Project Deliberation List</t>
  </si>
  <si>
    <t>Based on the sheets that were submitted by each panel the list below are the teams that you will now rank for the final awards in each category.</t>
  </si>
  <si>
    <t>Robot Design Deliberation List</t>
  </si>
  <si>
    <t>Core Values Deliberation List</t>
  </si>
  <si>
    <t>Gracious Professionalism ™</t>
  </si>
  <si>
    <t>Awards Sheet</t>
  </si>
  <si>
    <t>Champion's Award</t>
  </si>
  <si>
    <t>Gracious Professionalism™</t>
  </si>
  <si>
    <t>1st</t>
  </si>
  <si>
    <t>2nd</t>
  </si>
  <si>
    <t>3rd</t>
  </si>
  <si>
    <t>Robot Performance</t>
  </si>
  <si>
    <t>Robot Performance is based soley on the game score and is to be awarded to the team that achieved the highest score in a single round.</t>
  </si>
  <si>
    <t>Using the Final Ranking sheets provided by the judges and the Champion's sheet determine the awards in the order from left to right.  You will start by placing the top 3 Champion's teams then move to Research and so on.  No team is allowed to be awarded more than one award. When you present the awards, present in this order (Robot Performance, All Core Values, All Robot Design, All Project, Champion's Award 3-1)</t>
  </si>
  <si>
    <t>Sum of Final Rankings</t>
  </si>
  <si>
    <t>Final Champion's</t>
  </si>
  <si>
    <t>Champion's Rank</t>
  </si>
  <si>
    <t>Robot Ranking</t>
  </si>
  <si>
    <t>Cleared to Advance</t>
  </si>
  <si>
    <t>Advancing Teams to the State Tournament</t>
  </si>
  <si>
    <t>These teams will be determined by the Champion's Award list.  You will advance the top 16 Champion's teams that also meet the 40% robot ranking that is verified on the Advancing Teams Verification tab.</t>
  </si>
  <si>
    <t>Team</t>
  </si>
  <si>
    <t>Wood Working</t>
  </si>
  <si>
    <t>Chair fixed in Base</t>
  </si>
  <si>
    <t>Chair fixed and any part under table</t>
  </si>
  <si>
    <t>Medicine</t>
  </si>
  <si>
    <t>Service Animals</t>
  </si>
  <si>
    <t>Dog is in Base</t>
  </si>
  <si>
    <t>Bowling</t>
  </si>
  <si>
    <t>Number of pins down</t>
  </si>
  <si>
    <t>Weight height at the red maker</t>
  </si>
  <si>
    <t>Weight height above red maker</t>
  </si>
  <si>
    <t>Stove</t>
  </si>
  <si>
    <t>All 4 burners black</t>
  </si>
  <si>
    <t>Quilting</t>
  </si>
  <si>
    <t>Orange quilt square touching their black target regions</t>
  </si>
  <si>
    <t>Blue quilt square touching their black target regions</t>
  </si>
  <si>
    <t>Gardening</t>
  </si>
  <si>
    <t>Plant's base touching a white target area</t>
  </si>
  <si>
    <t>Video call</t>
  </si>
  <si>
    <t>Flags all the way up</t>
  </si>
  <si>
    <t>Flexibility</t>
  </si>
  <si>
    <t>Yellow loops in Base</t>
  </si>
  <si>
    <t>Transitions</t>
  </si>
  <si>
    <t>Robot touching tilted center platform only</t>
  </si>
  <si>
    <t>Robot touching balanced center platform only</t>
  </si>
  <si>
    <t>Cardiovascular Exercise</t>
  </si>
  <si>
    <t>Position clicks on the pointer</t>
  </si>
  <si>
    <t>Similarity Recognition and Cooperation</t>
  </si>
  <si>
    <t>Pointers parallel</t>
  </si>
  <si>
    <t>Ball Game</t>
  </si>
  <si>
    <t>Strength Exercise</t>
  </si>
  <si>
    <t>Blue Ball in center position</t>
  </si>
  <si>
    <t>Red ball in center position</t>
  </si>
  <si>
    <t>Blue balls on rack</t>
  </si>
  <si>
    <t>Red balls on rack</t>
  </si>
  <si>
    <t>Yellow ball in center position</t>
  </si>
  <si>
    <t>No Orange bottle moved or outside the lines</t>
  </si>
  <si>
    <t xml:space="preserve">Green bottle in Base </t>
  </si>
  <si>
    <t>Red Team</t>
  </si>
  <si>
    <t>Blue Team</t>
  </si>
  <si>
    <t>Match #</t>
  </si>
  <si>
    <t>Team Approval:</t>
  </si>
  <si>
    <t>SCORE SHEET: Successful missions for a individual team's robot run are checked and the score is automatically calculated and totaled at the bottom of the sheet. The team name and number must also be entered at the top so that the score value is properly logged on the next sheet. You must select the team color to have the total score appear. Before starting another team's missions for scoring, the previous score can be cleared by simply clicking the "Clear Scores" button. Do not press "Clear Scores" until the score has been logged on the next sheet.</t>
  </si>
  <si>
    <r>
      <t xml:space="preserve">     2012 FLL   -    </t>
    </r>
    <r>
      <rPr>
        <i/>
        <sz val="28"/>
        <color indexed="8"/>
        <rFont val="Calibri"/>
        <family val="2"/>
      </rPr>
      <t>Senior Solution Scoring System</t>
    </r>
  </si>
  <si>
    <t>Robot Performance percentage for advancement</t>
  </si>
</sst>
</file>

<file path=xl/styles.xml><?xml version="1.0" encoding="utf-8"?>
<styleSheet xmlns="http://schemas.openxmlformats.org/spreadsheetml/2006/main">
  <numFmts count="4">
    <numFmt numFmtId="172" formatCode="[$-409]mmmm\ d\,\ yyyy;@"/>
    <numFmt numFmtId="173" formatCode="0;0;"/>
    <numFmt numFmtId="174" formatCode="m/d;@"/>
    <numFmt numFmtId="175" formatCode="h:mm;@"/>
  </numFmts>
  <fonts count="54">
    <font>
      <sz val="12"/>
      <color theme="1"/>
      <name val="Calibri"/>
      <family val="2"/>
      <scheme val="minor"/>
    </font>
    <font>
      <sz val="10"/>
      <color indexed="8"/>
      <name val="Arial"/>
      <family val="2"/>
    </font>
    <font>
      <sz val="11"/>
      <color indexed="8"/>
      <name val="Calibri"/>
    </font>
    <font>
      <i/>
      <sz val="16"/>
      <name val="Arial Black"/>
      <family val="2"/>
    </font>
    <font>
      <sz val="16"/>
      <name val="Swis721 BT"/>
      <family val="2"/>
    </font>
    <font>
      <b/>
      <sz val="12"/>
      <name val="Arial"/>
      <family val="2"/>
    </font>
    <font>
      <b/>
      <i/>
      <sz val="12"/>
      <name val="Arial Black"/>
      <family val="2"/>
    </font>
    <font>
      <sz val="12"/>
      <name val="Arial"/>
      <family val="2"/>
    </font>
    <font>
      <sz val="14"/>
      <name val="Arial"/>
      <family val="2"/>
    </font>
    <font>
      <sz val="10"/>
      <name val="Arial"/>
      <family val="2"/>
    </font>
    <font>
      <b/>
      <sz val="11"/>
      <name val="Arial"/>
      <family val="2"/>
    </font>
    <font>
      <sz val="11"/>
      <color indexed="8"/>
      <name val="Calibri"/>
    </font>
    <font>
      <sz val="11"/>
      <name val="Arial"/>
      <family val="2"/>
    </font>
    <font>
      <sz val="10"/>
      <name val="Geneva"/>
    </font>
    <font>
      <sz val="11"/>
      <name val="Calibri"/>
      <family val="2"/>
    </font>
    <font>
      <sz val="28"/>
      <name val="Swis721 BT"/>
      <family val="2"/>
    </font>
    <font>
      <sz val="18"/>
      <name val="Arial"/>
      <family val="2"/>
    </font>
    <font>
      <sz val="16"/>
      <name val="Arial"/>
      <family val="2"/>
    </font>
    <font>
      <u/>
      <sz val="11"/>
      <color indexed="12"/>
      <name val="Calibri"/>
      <family val="2"/>
    </font>
    <font>
      <sz val="72"/>
      <name val="OCR B MT"/>
      <family val="3"/>
    </font>
    <font>
      <sz val="36"/>
      <name val="Arial Black"/>
      <family val="2"/>
    </font>
    <font>
      <sz val="60"/>
      <name val="OCR B MT"/>
      <family val="3"/>
    </font>
    <font>
      <sz val="20"/>
      <name val="Arial"/>
      <family val="2"/>
    </font>
    <font>
      <sz val="14"/>
      <color indexed="8"/>
      <name val="Arial"/>
      <family val="2"/>
    </font>
    <font>
      <b/>
      <sz val="10"/>
      <color indexed="8"/>
      <name val="Arial"/>
      <family val="2"/>
    </font>
    <font>
      <b/>
      <sz val="9"/>
      <color indexed="8"/>
      <name val="Arial"/>
      <family val="2"/>
    </font>
    <font>
      <sz val="9"/>
      <color indexed="8"/>
      <name val="Arial"/>
      <family val="2"/>
    </font>
    <font>
      <sz val="22"/>
      <color indexed="8"/>
      <name val="Arial"/>
      <family val="2"/>
    </font>
    <font>
      <b/>
      <i/>
      <sz val="24"/>
      <name val="Arial Black"/>
      <family val="2"/>
    </font>
    <font>
      <sz val="16"/>
      <color indexed="8"/>
      <name val="Arial"/>
      <family val="2"/>
    </font>
    <font>
      <sz val="11"/>
      <color indexed="8"/>
      <name val="Arial"/>
      <family val="2"/>
    </font>
    <font>
      <sz val="11"/>
      <color indexed="10"/>
      <name val="Arial"/>
      <family val="2"/>
    </font>
    <font>
      <b/>
      <sz val="11"/>
      <color indexed="8"/>
      <name val="Arial"/>
      <family val="2"/>
    </font>
    <font>
      <sz val="28"/>
      <color indexed="8"/>
      <name val="Calibri"/>
      <family val="2"/>
    </font>
    <font>
      <i/>
      <sz val="28"/>
      <color indexed="8"/>
      <name val="Calibri"/>
      <family val="2"/>
    </font>
    <font>
      <b/>
      <u/>
      <sz val="11"/>
      <color indexed="8"/>
      <name val="Calibri"/>
      <family val="2"/>
    </font>
    <font>
      <sz val="8"/>
      <name val="Calibri"/>
      <family val="2"/>
    </font>
    <font>
      <sz val="8"/>
      <name val="Calibri"/>
      <family val="2"/>
    </font>
    <font>
      <sz val="8"/>
      <name val="Calibri"/>
      <family val="2"/>
    </font>
    <font>
      <b/>
      <sz val="11"/>
      <color indexed="12"/>
      <name val="Arial"/>
      <family val="2"/>
    </font>
    <font>
      <b/>
      <sz val="11"/>
      <color indexed="10"/>
      <name val="Arial"/>
      <family val="2"/>
    </font>
    <font>
      <sz val="12"/>
      <color theme="1"/>
      <name val="Calibri"/>
      <family val="2"/>
      <scheme val="minor"/>
    </font>
    <font>
      <sz val="11"/>
      <color theme="1"/>
      <name val="Calibri"/>
      <family val="2"/>
      <scheme val="minor"/>
    </font>
    <font>
      <sz val="16"/>
      <color theme="1"/>
      <name val="Calibri"/>
      <scheme val="minor"/>
    </font>
    <font>
      <sz val="12"/>
      <color rgb="FF000000"/>
      <name val="Calibri"/>
      <family val="2"/>
      <scheme val="minor"/>
    </font>
    <font>
      <sz val="11"/>
      <color rgb="FF000000"/>
      <name val="Calibri"/>
      <scheme val="minor"/>
    </font>
    <font>
      <b/>
      <i/>
      <sz val="10"/>
      <color rgb="FFFF0000"/>
      <name val="Arial"/>
      <family val="2"/>
    </font>
    <font>
      <b/>
      <sz val="14"/>
      <color rgb="FFFF0000"/>
      <name val="Arial"/>
    </font>
    <font>
      <b/>
      <sz val="14"/>
      <color rgb="FF0000FF"/>
      <name val="Arial"/>
    </font>
    <font>
      <b/>
      <i/>
      <sz val="24"/>
      <color rgb="FF0070C0"/>
      <name val="Arial Black"/>
      <family val="2"/>
    </font>
    <font>
      <sz val="11"/>
      <color rgb="FFFF0000"/>
      <name val="Arial"/>
    </font>
    <font>
      <sz val="11"/>
      <color rgb="FF0000FF"/>
      <name val="Arial"/>
    </font>
    <font>
      <sz val="28"/>
      <color theme="1"/>
      <name val="Calibri"/>
      <scheme val="minor"/>
    </font>
    <font>
      <sz val="26"/>
      <color theme="1"/>
      <name val="Calibri"/>
      <scheme val="minor"/>
    </font>
  </fonts>
  <fills count="8">
    <fill>
      <patternFill patternType="none"/>
    </fill>
    <fill>
      <patternFill patternType="gray125"/>
    </fill>
    <fill>
      <patternFill patternType="solid">
        <fgColor indexed="8"/>
        <bgColor indexed="64"/>
      </patternFill>
    </fill>
    <fill>
      <patternFill patternType="solid">
        <fgColor indexed="13"/>
        <bgColor indexed="64"/>
      </patternFill>
    </fill>
    <fill>
      <patternFill patternType="solid">
        <fgColor indexed="12"/>
        <bgColor indexed="64"/>
      </patternFill>
    </fill>
    <fill>
      <patternFill patternType="solid">
        <fgColor theme="1"/>
        <bgColor indexed="64"/>
      </patternFill>
    </fill>
    <fill>
      <patternFill patternType="solid">
        <fgColor theme="0" tint="-0.14999847407452621"/>
        <bgColor indexed="64"/>
      </patternFill>
    </fill>
    <fill>
      <patternFill patternType="solid">
        <fgColor rgb="FFFFFF00"/>
        <bgColor indexed="64"/>
      </patternFill>
    </fill>
  </fills>
  <borders count="4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bottom style="thin">
        <color indexed="64"/>
      </bottom>
      <diagonal/>
    </border>
    <border>
      <left/>
      <right style="thin">
        <color indexed="64"/>
      </right>
      <top/>
      <bottom/>
      <diagonal/>
    </border>
    <border>
      <left/>
      <right style="thin">
        <color indexed="64"/>
      </right>
      <top/>
      <bottom style="thin">
        <color indexed="64"/>
      </bottom>
      <diagonal/>
    </border>
    <border>
      <left/>
      <right style="thin">
        <color indexed="64"/>
      </right>
      <top style="double">
        <color indexed="64"/>
      </top>
      <bottom/>
      <diagonal/>
    </border>
    <border>
      <left/>
      <right/>
      <top style="double">
        <color indexed="64"/>
      </top>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top style="thin">
        <color indexed="64"/>
      </top>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thin">
        <color indexed="64"/>
      </right>
      <top/>
      <bottom style="double">
        <color indexed="64"/>
      </bottom>
      <diagonal/>
    </border>
    <border>
      <left style="thin">
        <color indexed="64"/>
      </left>
      <right style="double">
        <color indexed="64"/>
      </right>
      <top/>
      <bottom style="double">
        <color indexed="64"/>
      </bottom>
      <diagonal/>
    </border>
    <border>
      <left/>
      <right style="thin">
        <color indexed="64"/>
      </right>
      <top/>
      <bottom style="double">
        <color indexed="64"/>
      </bottom>
      <diagonal/>
    </border>
    <border>
      <left style="thin">
        <color indexed="64"/>
      </left>
      <right style="thin">
        <color indexed="64"/>
      </right>
      <top style="thin">
        <color indexed="64"/>
      </top>
      <bottom style="double">
        <color indexed="64"/>
      </bottom>
      <diagonal/>
    </border>
    <border>
      <left style="thin">
        <color indexed="64"/>
      </left>
      <right style="double">
        <color indexed="64"/>
      </right>
      <top/>
      <bottom style="thin">
        <color indexed="64"/>
      </bottom>
      <diagonal/>
    </border>
    <border>
      <left style="thin">
        <color indexed="64"/>
      </left>
      <right style="double">
        <color indexed="64"/>
      </right>
      <top style="thin">
        <color indexed="64"/>
      </top>
      <bottom style="thin">
        <color indexed="64"/>
      </bottom>
      <diagonal/>
    </border>
    <border>
      <left style="double">
        <color indexed="64"/>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right/>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s>
  <cellStyleXfs count="4">
    <xf numFmtId="0" fontId="0" fillId="0" borderId="0"/>
    <xf numFmtId="0" fontId="18" fillId="0" borderId="0" applyNumberFormat="0" applyFill="0" applyBorder="0" applyAlignment="0" applyProtection="0">
      <alignment vertical="top"/>
      <protection locked="0"/>
    </xf>
    <xf numFmtId="0" fontId="42" fillId="0" borderId="0"/>
    <xf numFmtId="9" fontId="41" fillId="0" borderId="0" applyFont="0" applyFill="0" applyBorder="0" applyAlignment="0" applyProtection="0"/>
  </cellStyleXfs>
  <cellXfs count="284">
    <xf numFmtId="0" fontId="0" fillId="0" borderId="0" xfId="0"/>
    <xf numFmtId="0" fontId="0" fillId="5" borderId="0" xfId="0" applyFill="1"/>
    <xf numFmtId="0" fontId="0" fillId="6" borderId="0" xfId="0" applyFill="1"/>
    <xf numFmtId="0" fontId="0" fillId="0" borderId="0" xfId="0" applyFill="1"/>
    <xf numFmtId="0" fontId="0" fillId="5" borderId="1" xfId="0" applyFill="1" applyBorder="1"/>
    <xf numFmtId="0" fontId="0" fillId="0" borderId="1" xfId="0" applyBorder="1"/>
    <xf numFmtId="0" fontId="0" fillId="6" borderId="1" xfId="0" applyFill="1" applyBorder="1"/>
    <xf numFmtId="0" fontId="0" fillId="0" borderId="0" xfId="0" applyAlignment="1">
      <alignment horizontal="center" wrapText="1"/>
    </xf>
    <xf numFmtId="0" fontId="0" fillId="0" borderId="1" xfId="0" applyBorder="1" applyAlignment="1">
      <alignment horizontal="center" wrapText="1"/>
    </xf>
    <xf numFmtId="0" fontId="0" fillId="6" borderId="1" xfId="0" applyFill="1" applyBorder="1" applyAlignment="1">
      <alignment horizontal="center" wrapText="1"/>
    </xf>
    <xf numFmtId="0" fontId="0" fillId="5" borderId="1" xfId="0" applyFill="1" applyBorder="1" applyAlignment="1">
      <alignment horizontal="center"/>
    </xf>
    <xf numFmtId="0" fontId="0" fillId="5" borderId="1" xfId="0" applyFill="1" applyBorder="1" applyAlignment="1">
      <alignment horizontal="center" wrapText="1"/>
    </xf>
    <xf numFmtId="0" fontId="0" fillId="0" borderId="1" xfId="0" applyFill="1" applyBorder="1" applyAlignment="1">
      <alignment horizontal="center" wrapText="1"/>
    </xf>
    <xf numFmtId="0" fontId="0" fillId="0" borderId="0" xfId="0" applyAlignment="1">
      <alignment horizontal="center" vertical="center" wrapText="1"/>
    </xf>
    <xf numFmtId="0" fontId="0" fillId="0" borderId="0" xfId="0" applyAlignment="1">
      <alignment horizontal="center"/>
    </xf>
    <xf numFmtId="0" fontId="0" fillId="0" borderId="1" xfId="0" applyBorder="1" applyAlignment="1">
      <alignment horizontal="center" vertical="center" wrapText="1"/>
    </xf>
    <xf numFmtId="0" fontId="0" fillId="0" borderId="0" xfId="0" applyFill="1" applyBorder="1"/>
    <xf numFmtId="0" fontId="42" fillId="0" borderId="0" xfId="2"/>
    <xf numFmtId="0" fontId="7" fillId="0" borderId="0" xfId="2" applyFont="1" applyFill="1"/>
    <xf numFmtId="0" fontId="7" fillId="0" borderId="0" xfId="2" applyFont="1" applyFill="1" applyAlignment="1" applyProtection="1">
      <alignment horizontal="center"/>
      <protection locked="0"/>
    </xf>
    <xf numFmtId="0" fontId="9" fillId="2" borderId="0" xfId="2" applyFont="1" applyFill="1" applyBorder="1" applyAlignment="1" applyProtection="1">
      <alignment horizontal="right"/>
      <protection hidden="1"/>
    </xf>
    <xf numFmtId="0" fontId="7" fillId="2" borderId="0" xfId="2" applyFont="1" applyFill="1" applyBorder="1"/>
    <xf numFmtId="173" fontId="7" fillId="2" borderId="0" xfId="2" applyNumberFormat="1" applyFont="1" applyFill="1" applyBorder="1" applyAlignment="1">
      <alignment horizontal="center"/>
    </xf>
    <xf numFmtId="0" fontId="7" fillId="2" borderId="0" xfId="2" applyFont="1" applyFill="1" applyBorder="1" applyAlignment="1" applyProtection="1">
      <alignment horizontal="center"/>
      <protection locked="0"/>
    </xf>
    <xf numFmtId="0" fontId="10" fillId="0" borderId="2" xfId="2" applyFont="1" applyFill="1" applyBorder="1" applyAlignment="1">
      <alignment horizontal="right"/>
    </xf>
    <xf numFmtId="0" fontId="10" fillId="0" borderId="3" xfId="2" applyFont="1" applyFill="1" applyBorder="1" applyProtection="1"/>
    <xf numFmtId="173" fontId="10" fillId="0" borderId="1" xfId="2" applyNumberFormat="1" applyFont="1" applyFill="1" applyBorder="1" applyAlignment="1">
      <alignment horizontal="center"/>
    </xf>
    <xf numFmtId="0" fontId="10" fillId="0" borderId="4" xfId="2" applyFont="1" applyFill="1" applyBorder="1" applyAlignment="1" applyProtection="1">
      <alignment horizontal="center"/>
      <protection locked="0"/>
    </xf>
    <xf numFmtId="0" fontId="10" fillId="0" borderId="1" xfId="2" applyFont="1" applyFill="1" applyBorder="1" applyAlignment="1" applyProtection="1">
      <alignment horizontal="center"/>
      <protection locked="0"/>
    </xf>
    <xf numFmtId="0" fontId="11" fillId="0" borderId="0" xfId="2" applyFont="1"/>
    <xf numFmtId="0" fontId="12" fillId="0" borderId="5" xfId="2" applyFont="1" applyFill="1" applyBorder="1"/>
    <xf numFmtId="0" fontId="12" fillId="0" borderId="0" xfId="2" applyFont="1" applyFill="1" applyProtection="1"/>
    <xf numFmtId="173" fontId="12" fillId="0" borderId="6" xfId="2" applyNumberFormat="1" applyFont="1" applyFill="1" applyBorder="1" applyAlignment="1">
      <alignment horizontal="center"/>
    </xf>
    <xf numFmtId="0" fontId="12" fillId="0" borderId="0" xfId="2" applyFont="1" applyFill="1" applyAlignment="1" applyProtection="1">
      <alignment horizontal="center"/>
      <protection locked="0"/>
    </xf>
    <xf numFmtId="0" fontId="12" fillId="0" borderId="6" xfId="2" applyFont="1" applyFill="1" applyBorder="1" applyAlignment="1" applyProtection="1">
      <alignment horizontal="center"/>
      <protection locked="0"/>
    </xf>
    <xf numFmtId="0" fontId="12" fillId="0" borderId="0" xfId="2" applyFont="1" applyFill="1"/>
    <xf numFmtId="0" fontId="12" fillId="0" borderId="7" xfId="2" applyFont="1" applyFill="1" applyBorder="1"/>
    <xf numFmtId="0" fontId="12" fillId="0" borderId="8" xfId="2" applyFont="1" applyFill="1" applyBorder="1" applyProtection="1"/>
    <xf numFmtId="173" fontId="12" fillId="0" borderId="9" xfId="2" applyNumberFormat="1" applyFont="1" applyFill="1" applyBorder="1" applyAlignment="1">
      <alignment horizontal="center"/>
    </xf>
    <xf numFmtId="0" fontId="12" fillId="0" borderId="8" xfId="2" applyFont="1" applyFill="1" applyBorder="1" applyAlignment="1" applyProtection="1">
      <alignment horizontal="center"/>
      <protection locked="0"/>
    </xf>
    <xf numFmtId="0" fontId="12" fillId="0" borderId="9" xfId="2" applyFont="1" applyFill="1" applyBorder="1" applyAlignment="1" applyProtection="1">
      <alignment horizontal="center"/>
      <protection locked="0"/>
    </xf>
    <xf numFmtId="0" fontId="14" fillId="0" borderId="1" xfId="2" applyFont="1" applyFill="1" applyBorder="1"/>
    <xf numFmtId="0" fontId="15" fillId="0" borderId="1" xfId="2" applyFont="1" applyFill="1" applyBorder="1" applyAlignment="1">
      <alignment horizontal="center"/>
    </xf>
    <xf numFmtId="0" fontId="16" fillId="0" borderId="1" xfId="2" applyFont="1" applyFill="1" applyBorder="1" applyAlignment="1"/>
    <xf numFmtId="0" fontId="15" fillId="0" borderId="1" xfId="2" applyFont="1" applyFill="1" applyBorder="1" applyAlignment="1"/>
    <xf numFmtId="0" fontId="14" fillId="0" borderId="1" xfId="2" applyFont="1" applyFill="1" applyBorder="1" applyAlignment="1">
      <alignment horizontal="center"/>
    </xf>
    <xf numFmtId="0" fontId="17" fillId="0" borderId="1" xfId="2" applyFont="1" applyFill="1" applyBorder="1" applyAlignment="1">
      <alignment horizontal="center"/>
    </xf>
    <xf numFmtId="0" fontId="19" fillId="0" borderId="1" xfId="1" applyFont="1" applyFill="1" applyBorder="1" applyAlignment="1" applyProtection="1">
      <alignment horizontal="center" vertical="center"/>
      <protection locked="0"/>
    </xf>
    <xf numFmtId="0" fontId="7" fillId="0" borderId="1" xfId="2" applyFont="1" applyFill="1" applyBorder="1" applyAlignment="1">
      <alignment horizontal="center"/>
    </xf>
    <xf numFmtId="0" fontId="20" fillId="0" borderId="1" xfId="2" applyFont="1" applyFill="1" applyBorder="1" applyAlignment="1"/>
    <xf numFmtId="0" fontId="7" fillId="0" borderId="1" xfId="2" applyFont="1" applyFill="1" applyBorder="1" applyAlignment="1" applyProtection="1">
      <protection locked="0"/>
    </xf>
    <xf numFmtId="0" fontId="7" fillId="0" borderId="1" xfId="2" applyFont="1" applyFill="1" applyBorder="1" applyAlignment="1" applyProtection="1">
      <alignment horizontal="center"/>
      <protection locked="0"/>
    </xf>
    <xf numFmtId="0" fontId="21" fillId="0" borderId="1" xfId="1" applyFont="1" applyFill="1" applyBorder="1" applyAlignment="1" applyProtection="1">
      <alignment horizontal="center" vertical="justify"/>
      <protection locked="0"/>
    </xf>
    <xf numFmtId="0" fontId="7" fillId="0" borderId="1" xfId="2" applyFont="1" applyFill="1" applyBorder="1" applyAlignment="1" applyProtection="1">
      <alignment horizontal="right"/>
      <protection locked="0"/>
    </xf>
    <xf numFmtId="0" fontId="8" fillId="0" borderId="1" xfId="2" applyFont="1" applyFill="1" applyBorder="1" applyAlignment="1"/>
    <xf numFmtId="0" fontId="8" fillId="0" borderId="1" xfId="2" applyFont="1" applyFill="1" applyBorder="1" applyAlignment="1" applyProtection="1">
      <alignment horizontal="center"/>
      <protection locked="0"/>
    </xf>
    <xf numFmtId="172" fontId="22" fillId="0" borderId="1" xfId="2" applyNumberFormat="1" applyFont="1" applyFill="1" applyBorder="1" applyAlignment="1"/>
    <xf numFmtId="0" fontId="7" fillId="0" borderId="1" xfId="2" applyFont="1" applyFill="1" applyBorder="1"/>
    <xf numFmtId="173" fontId="7" fillId="0" borderId="1" xfId="2" applyNumberFormat="1" applyFont="1" applyFill="1" applyBorder="1" applyAlignment="1">
      <alignment horizontal="center"/>
    </xf>
    <xf numFmtId="0" fontId="9" fillId="0" borderId="1" xfId="2" applyFont="1" applyFill="1" applyBorder="1" applyAlignment="1" applyProtection="1">
      <alignment horizontal="center"/>
      <protection hidden="1"/>
    </xf>
    <xf numFmtId="0" fontId="5" fillId="0" borderId="1" xfId="2" applyFont="1" applyFill="1" applyBorder="1" applyAlignment="1">
      <alignment horizontal="center"/>
    </xf>
    <xf numFmtId="0" fontId="5" fillId="0" borderId="1" xfId="2" applyFont="1" applyFill="1" applyBorder="1" applyProtection="1"/>
    <xf numFmtId="173" fontId="5" fillId="0" borderId="1" xfId="2" applyNumberFormat="1" applyFont="1" applyFill="1" applyBorder="1" applyAlignment="1">
      <alignment horizontal="center"/>
    </xf>
    <xf numFmtId="0" fontId="5" fillId="0" borderId="1" xfId="2" applyFont="1" applyFill="1" applyBorder="1" applyAlignment="1" applyProtection="1">
      <alignment horizontal="center"/>
      <protection locked="0"/>
    </xf>
    <xf numFmtId="0" fontId="7" fillId="0" borderId="1" xfId="2" applyFont="1" applyFill="1" applyBorder="1" applyProtection="1">
      <protection locked="0"/>
    </xf>
    <xf numFmtId="0" fontId="23" fillId="0" borderId="10" xfId="2" applyFont="1" applyBorder="1" applyAlignment="1" applyProtection="1">
      <alignment horizontal="center"/>
    </xf>
    <xf numFmtId="0" fontId="1" fillId="0" borderId="0" xfId="2" applyFont="1" applyProtection="1">
      <protection locked="0"/>
    </xf>
    <xf numFmtId="0" fontId="1" fillId="0" borderId="10" xfId="2" applyFont="1" applyBorder="1" applyProtection="1"/>
    <xf numFmtId="0" fontId="24" fillId="0" borderId="10" xfId="2" applyFont="1" applyBorder="1" applyAlignment="1" applyProtection="1">
      <alignment horizontal="right"/>
    </xf>
    <xf numFmtId="0" fontId="24" fillId="0" borderId="0" xfId="2" applyFont="1" applyProtection="1">
      <protection locked="0"/>
    </xf>
    <xf numFmtId="174" fontId="25" fillId="0" borderId="10" xfId="2" applyNumberFormat="1" applyFont="1" applyBorder="1" applyAlignment="1" applyProtection="1">
      <alignment horizontal="right"/>
    </xf>
    <xf numFmtId="174" fontId="26" fillId="0" borderId="0" xfId="2" applyNumberFormat="1" applyFont="1" applyProtection="1">
      <protection locked="0"/>
    </xf>
    <xf numFmtId="175" fontId="25" fillId="0" borderId="11" xfId="2" applyNumberFormat="1" applyFont="1" applyBorder="1" applyAlignment="1" applyProtection="1">
      <alignment horizontal="right"/>
    </xf>
    <xf numFmtId="175" fontId="26" fillId="0" borderId="8" xfId="2" applyNumberFormat="1" applyFont="1" applyBorder="1" applyProtection="1">
      <protection locked="0"/>
    </xf>
    <xf numFmtId="0" fontId="24" fillId="0" borderId="12" xfId="2" applyFont="1" applyBorder="1" applyProtection="1"/>
    <xf numFmtId="0" fontId="24" fillId="0" borderId="13" xfId="2" applyFont="1" applyBorder="1" applyProtection="1">
      <protection locked="0"/>
    </xf>
    <xf numFmtId="0" fontId="23" fillId="0" borderId="0" xfId="2" applyFont="1" applyAlignment="1" applyProtection="1"/>
    <xf numFmtId="0" fontId="27" fillId="0" borderId="0" xfId="2" applyFont="1" applyAlignment="1" applyProtection="1">
      <alignment horizontal="center" vertical="center"/>
    </xf>
    <xf numFmtId="0" fontId="27" fillId="0" borderId="0" xfId="2" applyFont="1" applyAlignment="1" applyProtection="1">
      <alignment vertical="center"/>
    </xf>
    <xf numFmtId="0" fontId="1" fillId="0" borderId="0" xfId="2" applyFont="1" applyProtection="1"/>
    <xf numFmtId="0" fontId="29" fillId="0" borderId="0" xfId="2" applyFont="1" applyAlignment="1" applyProtection="1"/>
    <xf numFmtId="0" fontId="29" fillId="0" borderId="0" xfId="2" applyFont="1" applyAlignment="1" applyProtection="1">
      <alignment vertical="top"/>
    </xf>
    <xf numFmtId="0" fontId="29" fillId="0" borderId="0" xfId="2" applyFont="1" applyAlignment="1" applyProtection="1">
      <alignment horizontal="center" vertical="top"/>
    </xf>
    <xf numFmtId="0" fontId="30" fillId="0" borderId="0" xfId="2" applyFont="1" applyProtection="1"/>
    <xf numFmtId="0" fontId="24" fillId="7" borderId="0" xfId="2" applyFont="1" applyFill="1" applyAlignment="1" applyProtection="1">
      <alignment horizontal="center"/>
    </xf>
    <xf numFmtId="0" fontId="30" fillId="0" borderId="0" xfId="2" applyFont="1" applyAlignment="1" applyProtection="1">
      <alignment horizontal="left" indent="1"/>
    </xf>
    <xf numFmtId="0" fontId="30" fillId="0" borderId="0" xfId="2" applyFont="1" applyAlignment="1" applyProtection="1">
      <alignment horizontal="left"/>
    </xf>
    <xf numFmtId="0" fontId="30" fillId="0" borderId="0" xfId="2" applyFont="1" applyAlignment="1" applyProtection="1">
      <alignment horizontal="left" vertical="top"/>
    </xf>
    <xf numFmtId="0" fontId="30" fillId="0" borderId="0" xfId="2" applyFont="1" applyAlignment="1" applyProtection="1">
      <alignment horizontal="center" vertical="top"/>
    </xf>
    <xf numFmtId="0" fontId="31" fillId="0" borderId="0" xfId="2" applyFont="1" applyAlignment="1" applyProtection="1">
      <alignment horizontal="left"/>
    </xf>
    <xf numFmtId="0" fontId="32" fillId="0" borderId="14" xfId="2" applyFont="1" applyFill="1" applyBorder="1" applyAlignment="1" applyProtection="1">
      <alignment horizontal="center"/>
      <protection locked="0"/>
    </xf>
    <xf numFmtId="0" fontId="32" fillId="0" borderId="15" xfId="2" applyFont="1" applyFill="1" applyBorder="1" applyAlignment="1" applyProtection="1">
      <alignment horizontal="center"/>
      <protection locked="0"/>
    </xf>
    <xf numFmtId="0" fontId="32" fillId="0" borderId="0" xfId="2" applyFont="1" applyAlignment="1" applyProtection="1">
      <alignment horizontal="right"/>
    </xf>
    <xf numFmtId="0" fontId="32" fillId="7" borderId="8" xfId="2" applyFont="1" applyFill="1" applyBorder="1" applyProtection="1"/>
    <xf numFmtId="0" fontId="32" fillId="7" borderId="0" xfId="2" applyFont="1" applyFill="1" applyProtection="1"/>
    <xf numFmtId="0" fontId="32" fillId="0" borderId="0" xfId="2" applyFont="1" applyProtection="1"/>
    <xf numFmtId="0" fontId="32" fillId="0" borderId="0" xfId="2" applyFont="1" applyAlignment="1" applyProtection="1">
      <alignment vertical="top"/>
    </xf>
    <xf numFmtId="0" fontId="32" fillId="0" borderId="0" xfId="2" applyFont="1" applyAlignment="1" applyProtection="1">
      <alignment horizontal="center" vertical="top"/>
    </xf>
    <xf numFmtId="0" fontId="30" fillId="0" borderId="7" xfId="2" applyFont="1" applyBorder="1" applyAlignment="1" applyProtection="1">
      <alignment horizontal="left" vertical="center" wrapText="1"/>
    </xf>
    <xf numFmtId="0" fontId="30" fillId="0" borderId="0" xfId="2" applyFont="1" applyBorder="1" applyAlignment="1" applyProtection="1">
      <alignment horizontal="right" vertical="center"/>
    </xf>
    <xf numFmtId="14" fontId="30" fillId="3" borderId="16" xfId="2" applyNumberFormat="1" applyFont="1" applyFill="1" applyBorder="1" applyAlignment="1" applyProtection="1">
      <alignment horizontal="right"/>
    </xf>
    <xf numFmtId="0" fontId="30" fillId="0" borderId="9" xfId="2" applyFont="1" applyFill="1" applyBorder="1" applyAlignment="1" applyProtection="1">
      <alignment horizontal="center" vertical="center"/>
    </xf>
    <xf numFmtId="0" fontId="30" fillId="3" borderId="16" xfId="2" applyFont="1" applyFill="1" applyBorder="1" applyAlignment="1" applyProtection="1">
      <alignment vertical="center"/>
    </xf>
    <xf numFmtId="0" fontId="30" fillId="0" borderId="16" xfId="2" applyFont="1" applyBorder="1" applyProtection="1"/>
    <xf numFmtId="0" fontId="30" fillId="0" borderId="16" xfId="2" applyFont="1" applyBorder="1" applyAlignment="1" applyProtection="1">
      <alignment horizontal="center" vertical="center"/>
    </xf>
    <xf numFmtId="0" fontId="30" fillId="0" borderId="1" xfId="2" applyFont="1" applyBorder="1" applyAlignment="1" applyProtection="1">
      <alignment horizontal="center" vertical="center"/>
    </xf>
    <xf numFmtId="0" fontId="30" fillId="0" borderId="16" xfId="2" applyFont="1" applyBorder="1" applyAlignment="1" applyProtection="1">
      <alignment horizontal="right" vertical="center"/>
    </xf>
    <xf numFmtId="19" fontId="30" fillId="3" borderId="16" xfId="2" applyNumberFormat="1" applyFont="1" applyFill="1" applyBorder="1" applyAlignment="1" applyProtection="1">
      <alignment horizontal="right"/>
    </xf>
    <xf numFmtId="0" fontId="30" fillId="3" borderId="4" xfId="2" applyFont="1" applyFill="1" applyBorder="1" applyAlignment="1" applyProtection="1"/>
    <xf numFmtId="0" fontId="30" fillId="0" borderId="16" xfId="2" applyFont="1" applyBorder="1" applyAlignment="1" applyProtection="1">
      <alignment vertical="center"/>
    </xf>
    <xf numFmtId="0" fontId="30" fillId="0" borderId="8" xfId="2" applyFont="1" applyBorder="1" applyAlignment="1" applyProtection="1">
      <alignment horizontal="right" vertical="center"/>
    </xf>
    <xf numFmtId="0" fontId="31" fillId="0" borderId="0" xfId="2" applyFont="1" applyProtection="1"/>
    <xf numFmtId="0" fontId="30" fillId="0" borderId="1" xfId="2" applyFont="1" applyFill="1" applyBorder="1" applyAlignment="1" applyProtection="1">
      <alignment horizontal="center" vertical="center"/>
    </xf>
    <xf numFmtId="0" fontId="30" fillId="3" borderId="16" xfId="2" applyFont="1" applyFill="1" applyBorder="1" applyAlignment="1" applyProtection="1">
      <alignment horizontal="right"/>
    </xf>
    <xf numFmtId="0" fontId="30" fillId="0" borderId="2" xfId="2" applyFont="1" applyBorder="1" applyAlignment="1" applyProtection="1">
      <alignment horizontal="left" vertical="center" wrapText="1"/>
    </xf>
    <xf numFmtId="0" fontId="30" fillId="3" borderId="0" xfId="2" applyFont="1" applyFill="1" applyBorder="1" applyAlignment="1" applyProtection="1">
      <alignment horizontal="right"/>
    </xf>
    <xf numFmtId="0" fontId="30" fillId="0" borderId="0" xfId="2" applyFont="1" applyBorder="1" applyProtection="1"/>
    <xf numFmtId="0" fontId="30" fillId="0" borderId="4" xfId="2" applyFont="1" applyBorder="1" applyAlignment="1" applyProtection="1">
      <alignment horizontal="right" vertical="center"/>
    </xf>
    <xf numFmtId="0" fontId="30" fillId="3" borderId="4" xfId="2" applyFont="1" applyFill="1" applyBorder="1" applyAlignment="1" applyProtection="1">
      <alignment horizontal="right"/>
    </xf>
    <xf numFmtId="0" fontId="30" fillId="0" borderId="4" xfId="2" applyFont="1" applyBorder="1" applyProtection="1"/>
    <xf numFmtId="0" fontId="32" fillId="0" borderId="0" xfId="2" quotePrefix="1" applyFont="1" applyAlignment="1" applyProtection="1">
      <alignment horizontal="right"/>
    </xf>
    <xf numFmtId="0" fontId="32" fillId="0" borderId="0" xfId="2" applyFont="1" applyAlignment="1" applyProtection="1">
      <alignment horizontal="left" indent="2"/>
    </xf>
    <xf numFmtId="0" fontId="32" fillId="0" borderId="0" xfId="2" applyFont="1" applyBorder="1" applyAlignment="1" applyProtection="1"/>
    <xf numFmtId="0" fontId="30" fillId="0" borderId="0" xfId="2" applyFont="1" applyAlignment="1" applyProtection="1">
      <alignment horizontal="right"/>
    </xf>
    <xf numFmtId="0" fontId="30" fillId="0" borderId="0" xfId="2" applyFont="1" applyAlignment="1" applyProtection="1">
      <alignment vertical="top"/>
    </xf>
    <xf numFmtId="0" fontId="33" fillId="0" borderId="0" xfId="2" applyFont="1" applyAlignment="1">
      <alignment wrapText="1"/>
    </xf>
    <xf numFmtId="0" fontId="42" fillId="0" borderId="0" xfId="2" applyAlignment="1">
      <alignment wrapText="1"/>
    </xf>
    <xf numFmtId="0" fontId="42" fillId="4" borderId="0" xfId="2" applyFill="1" applyAlignment="1">
      <alignment wrapText="1"/>
    </xf>
    <xf numFmtId="0" fontId="42" fillId="0" borderId="0" xfId="2" applyAlignment="1">
      <alignment vertical="top" wrapText="1"/>
    </xf>
    <xf numFmtId="0" fontId="35" fillId="0" borderId="0" xfId="2" applyNumberFormat="1" applyFont="1" applyAlignment="1">
      <alignment wrapText="1"/>
    </xf>
    <xf numFmtId="0" fontId="42" fillId="0" borderId="0" xfId="2" applyNumberFormat="1" applyAlignment="1">
      <alignment wrapText="1"/>
    </xf>
    <xf numFmtId="0" fontId="30" fillId="0" borderId="4" xfId="2" applyFont="1" applyBorder="1" applyAlignment="1" applyProtection="1">
      <alignment horizontal="center" vertical="center"/>
    </xf>
    <xf numFmtId="0" fontId="32" fillId="0" borderId="1" xfId="2" applyFont="1" applyBorder="1" applyAlignment="1" applyProtection="1">
      <alignment horizontal="center" vertical="center"/>
    </xf>
    <xf numFmtId="0" fontId="0" fillId="0" borderId="17" xfId="0" applyBorder="1" applyAlignment="1">
      <alignment horizontal="center"/>
    </xf>
    <xf numFmtId="0" fontId="0" fillId="0" borderId="18" xfId="0" applyBorder="1"/>
    <xf numFmtId="0" fontId="0" fillId="0" borderId="19" xfId="0" applyBorder="1" applyAlignment="1">
      <alignment horizontal="center"/>
    </xf>
    <xf numFmtId="0" fontId="0" fillId="0" borderId="20" xfId="0" applyBorder="1"/>
    <xf numFmtId="0" fontId="43" fillId="0" borderId="0" xfId="0" applyFont="1" applyAlignment="1">
      <alignment vertical="center" wrapText="1"/>
    </xf>
    <xf numFmtId="0" fontId="0" fillId="0" borderId="0" xfId="0" applyAlignment="1">
      <alignment horizontal="right" vertical="center"/>
    </xf>
    <xf numFmtId="0" fontId="0" fillId="0" borderId="1" xfId="0" applyBorder="1" applyAlignment="1">
      <alignment horizontal="right" vertical="center"/>
    </xf>
    <xf numFmtId="0" fontId="0" fillId="0" borderId="6" xfId="0" applyBorder="1" applyAlignment="1">
      <alignment vertical="center"/>
    </xf>
    <xf numFmtId="0" fontId="0" fillId="0" borderId="9" xfId="0" applyBorder="1" applyAlignment="1">
      <alignment vertical="center"/>
    </xf>
    <xf numFmtId="0" fontId="0" fillId="0" borderId="1" xfId="0" applyBorder="1" applyProtection="1">
      <protection locked="0"/>
    </xf>
    <xf numFmtId="0" fontId="0" fillId="5" borderId="1" xfId="0" applyFill="1" applyBorder="1" applyProtection="1">
      <protection locked="0"/>
    </xf>
    <xf numFmtId="0" fontId="0" fillId="0" borderId="1" xfId="0" applyBorder="1" applyAlignment="1">
      <alignment horizontal="center" wrapText="1"/>
    </xf>
    <xf numFmtId="0" fontId="0" fillId="0" borderId="1" xfId="0" applyBorder="1" applyProtection="1"/>
    <xf numFmtId="0" fontId="0" fillId="0" borderId="19" xfId="0" applyBorder="1" applyAlignment="1">
      <alignment horizontal="center"/>
    </xf>
    <xf numFmtId="0" fontId="7" fillId="0" borderId="1" xfId="0" applyFont="1" applyFill="1" applyBorder="1" applyAlignment="1" applyProtection="1">
      <alignment horizontal="center"/>
      <protection locked="0"/>
    </xf>
    <xf numFmtId="0" fontId="0" fillId="0" borderId="21" xfId="0" applyBorder="1" applyAlignment="1">
      <alignment horizontal="center"/>
    </xf>
    <xf numFmtId="0" fontId="0" fillId="0" borderId="22" xfId="0" applyBorder="1"/>
    <xf numFmtId="0" fontId="44" fillId="0" borderId="21" xfId="0" applyFont="1" applyBorder="1" applyAlignment="1">
      <alignment horizontal="center"/>
    </xf>
    <xf numFmtId="0" fontId="44" fillId="0" borderId="19" xfId="0" applyFont="1" applyBorder="1" applyAlignment="1">
      <alignment horizontal="center"/>
    </xf>
    <xf numFmtId="0" fontId="0" fillId="0" borderId="0" xfId="0" applyBorder="1"/>
    <xf numFmtId="0" fontId="7" fillId="0" borderId="2" xfId="2" applyFont="1" applyFill="1" applyBorder="1"/>
    <xf numFmtId="173" fontId="7" fillId="0" borderId="3" xfId="2" applyNumberFormat="1" applyFont="1" applyFill="1" applyBorder="1" applyAlignment="1">
      <alignment horizontal="center"/>
    </xf>
    <xf numFmtId="0" fontId="0" fillId="0" borderId="1" xfId="0" applyFont="1" applyBorder="1" applyAlignment="1">
      <alignment horizontal="left" wrapText="1"/>
    </xf>
    <xf numFmtId="0" fontId="0" fillId="0" borderId="1" xfId="0" applyBorder="1" applyAlignment="1">
      <alignment wrapText="1"/>
    </xf>
    <xf numFmtId="0" fontId="0" fillId="0" borderId="1" xfId="0" applyFont="1" applyBorder="1" applyAlignment="1">
      <alignment wrapText="1"/>
    </xf>
    <xf numFmtId="0" fontId="45" fillId="0" borderId="1" xfId="0" applyFont="1" applyBorder="1" applyAlignment="1">
      <alignment horizontal="left" wrapText="1"/>
    </xf>
    <xf numFmtId="0" fontId="45" fillId="0" borderId="1" xfId="0" applyFont="1" applyBorder="1" applyAlignment="1">
      <alignment wrapText="1"/>
    </xf>
    <xf numFmtId="0" fontId="0" fillId="0" borderId="1" xfId="0" applyBorder="1" applyAlignment="1">
      <alignment horizontal="left"/>
    </xf>
    <xf numFmtId="0" fontId="12" fillId="0" borderId="1" xfId="2" applyFont="1" applyFill="1" applyBorder="1" applyAlignment="1">
      <alignment horizontal="center"/>
    </xf>
    <xf numFmtId="0" fontId="10" fillId="0" borderId="23" xfId="2" applyFont="1" applyFill="1" applyBorder="1" applyAlignment="1">
      <alignment horizontal="center"/>
    </xf>
    <xf numFmtId="0" fontId="10" fillId="0" borderId="24" xfId="2" applyFont="1" applyFill="1" applyBorder="1" applyAlignment="1">
      <alignment horizontal="center"/>
    </xf>
    <xf numFmtId="0" fontId="10" fillId="0" borderId="25" xfId="2" applyFont="1" applyFill="1" applyBorder="1" applyAlignment="1">
      <alignment horizontal="center"/>
    </xf>
    <xf numFmtId="0" fontId="10" fillId="0" borderId="26" xfId="2" applyFont="1" applyFill="1" applyBorder="1" applyAlignment="1">
      <alignment horizontal="center"/>
    </xf>
    <xf numFmtId="0" fontId="10" fillId="0" borderId="9" xfId="2" applyFont="1" applyFill="1" applyBorder="1" applyAlignment="1">
      <alignment horizontal="center"/>
    </xf>
    <xf numFmtId="0" fontId="39" fillId="0" borderId="9" xfId="2" applyFont="1" applyFill="1" applyBorder="1" applyAlignment="1">
      <alignment horizontal="center"/>
    </xf>
    <xf numFmtId="0" fontId="40" fillId="0" borderId="27" xfId="2" applyFont="1" applyFill="1" applyBorder="1" applyAlignment="1">
      <alignment horizontal="center"/>
    </xf>
    <xf numFmtId="0" fontId="10" fillId="0" borderId="11" xfId="2" applyFont="1" applyFill="1" applyBorder="1" applyAlignment="1">
      <alignment horizontal="center"/>
    </xf>
    <xf numFmtId="0" fontId="40" fillId="0" borderId="9" xfId="2" applyFont="1" applyFill="1" applyBorder="1" applyAlignment="1">
      <alignment horizontal="center"/>
    </xf>
    <xf numFmtId="0" fontId="12" fillId="0" borderId="9" xfId="2" applyFont="1" applyFill="1" applyBorder="1" applyAlignment="1">
      <alignment horizontal="center"/>
    </xf>
    <xf numFmtId="0" fontId="10" fillId="0" borderId="1" xfId="2" applyFont="1" applyFill="1" applyBorder="1" applyAlignment="1">
      <alignment horizontal="center"/>
    </xf>
    <xf numFmtId="0" fontId="39" fillId="0" borderId="1" xfId="2" applyFont="1" applyFill="1" applyBorder="1" applyAlignment="1">
      <alignment horizontal="center"/>
    </xf>
    <xf numFmtId="0" fontId="40" fillId="0" borderId="28" xfId="2" applyFont="1" applyFill="1" applyBorder="1" applyAlignment="1">
      <alignment horizontal="center"/>
    </xf>
    <xf numFmtId="0" fontId="12" fillId="0" borderId="1" xfId="2" quotePrefix="1" applyFont="1" applyFill="1" applyBorder="1" applyAlignment="1">
      <alignment horizontal="left"/>
    </xf>
    <xf numFmtId="0" fontId="10" fillId="0" borderId="29" xfId="2" applyFont="1" applyFill="1" applyBorder="1" applyAlignment="1">
      <alignment horizontal="center"/>
    </xf>
    <xf numFmtId="0" fontId="40" fillId="0" borderId="1" xfId="2" applyFont="1" applyFill="1" applyBorder="1" applyAlignment="1">
      <alignment horizontal="center"/>
    </xf>
    <xf numFmtId="0" fontId="12" fillId="0" borderId="27" xfId="2" applyFont="1" applyFill="1" applyBorder="1" applyAlignment="1">
      <alignment horizontal="center"/>
    </xf>
    <xf numFmtId="0" fontId="12" fillId="0" borderId="11" xfId="2" applyFont="1" applyFill="1" applyBorder="1" applyAlignment="1">
      <alignment horizontal="center"/>
    </xf>
    <xf numFmtId="0" fontId="12" fillId="0" borderId="28" xfId="2" applyFont="1" applyFill="1" applyBorder="1" applyAlignment="1">
      <alignment horizontal="center"/>
    </xf>
    <xf numFmtId="0" fontId="12" fillId="0" borderId="3" xfId="2" applyFont="1" applyFill="1" applyBorder="1" applyAlignment="1">
      <alignment horizontal="center"/>
    </xf>
    <xf numFmtId="0" fontId="30" fillId="0" borderId="30" xfId="2" applyFont="1" applyBorder="1" applyAlignment="1" applyProtection="1">
      <alignment horizontal="left" vertical="center" wrapText="1"/>
    </xf>
    <xf numFmtId="0" fontId="46" fillId="0" borderId="0" xfId="2" applyFont="1" applyBorder="1" applyAlignment="1" applyProtection="1">
      <alignment horizontal="center" vertical="center" wrapText="1"/>
    </xf>
    <xf numFmtId="0" fontId="30" fillId="0" borderId="16" xfId="2" applyFont="1" applyBorder="1" applyAlignment="1" applyProtection="1">
      <alignment horizontal="right" vertical="center" wrapText="1"/>
    </xf>
    <xf numFmtId="0" fontId="30" fillId="3" borderId="8" xfId="2" applyFont="1" applyFill="1" applyBorder="1" applyAlignment="1" applyProtection="1"/>
    <xf numFmtId="0" fontId="30" fillId="3" borderId="16" xfId="2" applyFont="1" applyFill="1" applyBorder="1" applyAlignment="1" applyProtection="1"/>
    <xf numFmtId="0" fontId="30" fillId="3" borderId="4" xfId="2" applyFont="1" applyFill="1" applyBorder="1" applyAlignment="1" applyProtection="1">
      <alignment vertical="center"/>
    </xf>
    <xf numFmtId="0" fontId="30" fillId="3" borderId="8" xfId="2" applyFont="1" applyFill="1" applyBorder="1" applyAlignment="1" applyProtection="1">
      <alignment horizontal="right"/>
    </xf>
    <xf numFmtId="0" fontId="30" fillId="0" borderId="8" xfId="2" applyFont="1" applyBorder="1" applyProtection="1"/>
    <xf numFmtId="0" fontId="30" fillId="0" borderId="16" xfId="2" applyFont="1" applyBorder="1" applyAlignment="1" applyProtection="1"/>
    <xf numFmtId="0" fontId="30" fillId="0" borderId="8" xfId="2" applyFont="1" applyBorder="1" applyAlignment="1" applyProtection="1"/>
    <xf numFmtId="0" fontId="30" fillId="0" borderId="0" xfId="2" applyNumberFormat="1" applyFont="1" applyProtection="1"/>
    <xf numFmtId="0" fontId="46" fillId="0" borderId="0" xfId="2" applyFont="1" applyBorder="1" applyAlignment="1" applyProtection="1">
      <alignment horizontal="center" vertical="center" wrapText="1"/>
    </xf>
    <xf numFmtId="0" fontId="30" fillId="0" borderId="0" xfId="2" applyFont="1" applyBorder="1" applyAlignment="1" applyProtection="1">
      <alignment horizontal="center" vertical="center"/>
    </xf>
    <xf numFmtId="0" fontId="28" fillId="0" borderId="0" xfId="2" applyFont="1" applyAlignment="1" applyProtection="1">
      <alignment vertical="center"/>
    </xf>
    <xf numFmtId="0" fontId="26" fillId="0" borderId="0" xfId="2" applyNumberFormat="1" applyFont="1" applyBorder="1" applyAlignment="1" applyProtection="1">
      <alignment horizontal="center" vertical="center"/>
    </xf>
    <xf numFmtId="0" fontId="32" fillId="0" borderId="0" xfId="2" applyFont="1" applyBorder="1" applyAlignment="1" applyProtection="1">
      <alignment horizontal="center" vertical="center"/>
    </xf>
    <xf numFmtId="0" fontId="30" fillId="0" borderId="5" xfId="2" applyFont="1" applyBorder="1" applyAlignment="1" applyProtection="1">
      <alignment horizontal="center" vertical="center"/>
    </xf>
    <xf numFmtId="0" fontId="32" fillId="0" borderId="5" xfId="2" applyFont="1" applyBorder="1" applyAlignment="1" applyProtection="1"/>
    <xf numFmtId="0" fontId="30" fillId="0" borderId="0" xfId="2" applyFont="1" applyFill="1" applyBorder="1" applyAlignment="1" applyProtection="1">
      <alignment horizontal="right" vertical="center"/>
    </xf>
    <xf numFmtId="0" fontId="1" fillId="0" borderId="0" xfId="2" applyFont="1" applyFill="1" applyBorder="1" applyProtection="1">
      <protection locked="0"/>
    </xf>
    <xf numFmtId="0" fontId="30" fillId="0" borderId="16" xfId="2" applyFont="1" applyFill="1" applyBorder="1" applyAlignment="1" applyProtection="1">
      <alignment horizontal="right" vertical="center"/>
    </xf>
    <xf numFmtId="0" fontId="1" fillId="0" borderId="0" xfId="2" applyFont="1" applyFill="1" applyProtection="1">
      <protection locked="0"/>
    </xf>
    <xf numFmtId="0" fontId="30" fillId="0" borderId="4" xfId="2" applyNumberFormat="1" applyFont="1" applyFill="1" applyBorder="1" applyAlignment="1" applyProtection="1">
      <alignment vertical="center"/>
    </xf>
    <xf numFmtId="0" fontId="32" fillId="7" borderId="8" xfId="2" applyFont="1" applyFill="1" applyBorder="1" applyAlignment="1" applyProtection="1">
      <alignment horizontal="left"/>
    </xf>
    <xf numFmtId="0" fontId="30" fillId="0" borderId="9" xfId="2" applyFont="1" applyFill="1" applyBorder="1" applyAlignment="1" applyProtection="1">
      <alignment horizontal="left" vertical="center"/>
    </xf>
    <xf numFmtId="0" fontId="30" fillId="3" borderId="4" xfId="2" applyFont="1" applyFill="1" applyBorder="1" applyAlignment="1" applyProtection="1">
      <alignment horizontal="left"/>
    </xf>
    <xf numFmtId="0" fontId="30" fillId="0" borderId="1" xfId="2" applyFont="1" applyFill="1" applyBorder="1" applyAlignment="1" applyProtection="1">
      <alignment horizontal="left" vertical="center"/>
    </xf>
    <xf numFmtId="0" fontId="30" fillId="3" borderId="8" xfId="2" applyFont="1" applyFill="1" applyBorder="1" applyAlignment="1" applyProtection="1">
      <alignment horizontal="left"/>
    </xf>
    <xf numFmtId="0" fontId="30" fillId="0" borderId="2" xfId="2" applyNumberFormat="1" applyFont="1" applyFill="1" applyBorder="1" applyAlignment="1" applyProtection="1">
      <alignment horizontal="left" vertical="center"/>
    </xf>
    <xf numFmtId="0" fontId="32" fillId="0" borderId="0" xfId="2" applyFont="1" applyBorder="1" applyAlignment="1" applyProtection="1">
      <alignment horizontal="left"/>
    </xf>
    <xf numFmtId="0" fontId="30" fillId="0" borderId="1" xfId="2" applyNumberFormat="1" applyFont="1" applyBorder="1" applyAlignment="1" applyProtection="1">
      <alignment horizontal="center" vertical="center"/>
    </xf>
    <xf numFmtId="0" fontId="46" fillId="0" borderId="0" xfId="2" applyFont="1" applyBorder="1" applyAlignment="1" applyProtection="1">
      <alignment vertical="center"/>
    </xf>
    <xf numFmtId="0" fontId="47" fillId="0" borderId="0" xfId="2" applyFont="1" applyAlignment="1" applyProtection="1">
      <alignment horizontal="right"/>
    </xf>
    <xf numFmtId="0" fontId="48" fillId="0" borderId="0" xfId="2" applyFont="1" applyAlignment="1" applyProtection="1">
      <alignment horizontal="right"/>
    </xf>
    <xf numFmtId="0" fontId="30" fillId="0" borderId="30" xfId="2" applyFont="1" applyBorder="1" applyAlignment="1" applyProtection="1">
      <alignment horizontal="left" vertical="center" wrapText="1"/>
    </xf>
    <xf numFmtId="0" fontId="30" fillId="0" borderId="7" xfId="2" applyFont="1" applyBorder="1" applyAlignment="1" applyProtection="1">
      <alignment horizontal="left" vertical="center" wrapText="1"/>
    </xf>
    <xf numFmtId="0" fontId="46" fillId="0" borderId="0" xfId="2" applyFont="1" applyBorder="1" applyAlignment="1" applyProtection="1">
      <alignment horizontal="center" vertical="center" wrapText="1"/>
    </xf>
    <xf numFmtId="0" fontId="30" fillId="0" borderId="5" xfId="2" applyFont="1" applyBorder="1" applyAlignment="1" applyProtection="1">
      <alignment horizontal="left" vertical="center" wrapText="1"/>
    </xf>
    <xf numFmtId="0" fontId="46" fillId="0" borderId="5" xfId="2" applyFont="1" applyBorder="1" applyAlignment="1" applyProtection="1">
      <alignment horizontal="center" vertical="center" wrapText="1"/>
    </xf>
    <xf numFmtId="0" fontId="28" fillId="0" borderId="0" xfId="2" applyFont="1" applyAlignment="1" applyProtection="1">
      <alignment horizontal="left" vertical="center"/>
    </xf>
    <xf numFmtId="0" fontId="17" fillId="0" borderId="0" xfId="2" applyFont="1" applyAlignment="1" applyProtection="1">
      <alignment horizontal="left" vertical="center"/>
    </xf>
    <xf numFmtId="0" fontId="30" fillId="0" borderId="31" xfId="2" applyFont="1" applyBorder="1" applyAlignment="1" applyProtection="1">
      <alignment horizontal="center" vertical="center"/>
    </xf>
    <xf numFmtId="0" fontId="30" fillId="0" borderId="9" xfId="2" applyFont="1" applyBorder="1" applyAlignment="1" applyProtection="1">
      <alignment horizontal="center" vertical="center"/>
    </xf>
    <xf numFmtId="0" fontId="30" fillId="0" borderId="32" xfId="2" applyFont="1" applyBorder="1" applyAlignment="1" applyProtection="1">
      <alignment horizontal="center" vertical="center"/>
    </xf>
    <xf numFmtId="0" fontId="30" fillId="0" borderId="11" xfId="2" applyFont="1" applyBorder="1" applyAlignment="1" applyProtection="1">
      <alignment horizontal="center" vertical="center"/>
    </xf>
    <xf numFmtId="0" fontId="49" fillId="0" borderId="8" xfId="2" applyFont="1" applyFill="1" applyBorder="1" applyAlignment="1">
      <alignment horizontal="right" vertical="center"/>
    </xf>
    <xf numFmtId="0" fontId="49" fillId="0" borderId="11" xfId="2" applyFont="1" applyFill="1" applyBorder="1" applyAlignment="1">
      <alignment horizontal="right" vertical="center"/>
    </xf>
    <xf numFmtId="0" fontId="0" fillId="0" borderId="2" xfId="0" applyFill="1" applyBorder="1" applyAlignment="1">
      <alignment horizontal="center"/>
    </xf>
    <xf numFmtId="0" fontId="0" fillId="0" borderId="4" xfId="0" applyFill="1" applyBorder="1" applyAlignment="1">
      <alignment horizontal="center"/>
    </xf>
    <xf numFmtId="0" fontId="0" fillId="0" borderId="3" xfId="0" applyFill="1" applyBorder="1" applyAlignment="1">
      <alignment horizontal="center"/>
    </xf>
    <xf numFmtId="0" fontId="0" fillId="0" borderId="1" xfId="0" applyFill="1" applyBorder="1" applyAlignment="1">
      <alignment horizontal="center"/>
    </xf>
    <xf numFmtId="0" fontId="0" fillId="0" borderId="1" xfId="0" applyBorder="1" applyAlignment="1">
      <alignment horizontal="center"/>
    </xf>
    <xf numFmtId="0" fontId="0" fillId="0" borderId="38" xfId="0" applyBorder="1" applyAlignment="1">
      <alignment horizontal="center"/>
    </xf>
    <xf numFmtId="0" fontId="0" fillId="0" borderId="42" xfId="0" applyBorder="1" applyAlignment="1">
      <alignment horizontal="center"/>
    </xf>
    <xf numFmtId="0" fontId="0" fillId="0" borderId="39" xfId="0" applyBorder="1" applyAlignment="1">
      <alignment horizontal="center"/>
    </xf>
    <xf numFmtId="9" fontId="41" fillId="0" borderId="19" xfId="3" applyFont="1" applyBorder="1" applyAlignment="1" applyProtection="1">
      <alignment horizontal="center"/>
      <protection locked="0"/>
    </xf>
    <xf numFmtId="9" fontId="41" fillId="0" borderId="43" xfId="3" applyFont="1" applyBorder="1" applyAlignment="1" applyProtection="1">
      <alignment horizontal="center"/>
      <protection locked="0"/>
    </xf>
    <xf numFmtId="9" fontId="41" fillId="0" borderId="20" xfId="3" applyFont="1" applyBorder="1" applyAlignment="1" applyProtection="1">
      <alignment horizontal="center"/>
      <protection locked="0"/>
    </xf>
    <xf numFmtId="0" fontId="3" fillId="0" borderId="0" xfId="2" applyFont="1" applyFill="1" applyAlignment="1">
      <alignment horizontal="center"/>
    </xf>
    <xf numFmtId="0" fontId="4" fillId="0" borderId="0" xfId="2" applyFont="1" applyFill="1" applyAlignment="1">
      <alignment horizontal="center"/>
    </xf>
    <xf numFmtId="172" fontId="5" fillId="0" borderId="0" xfId="2" applyNumberFormat="1" applyFont="1" applyFill="1" applyAlignment="1">
      <alignment horizontal="center" vertical="center"/>
    </xf>
    <xf numFmtId="0" fontId="8" fillId="0" borderId="0" xfId="2" applyFont="1" applyFill="1" applyBorder="1" applyAlignment="1">
      <alignment horizontal="center"/>
    </xf>
    <xf numFmtId="0" fontId="30" fillId="0" borderId="8" xfId="2" applyFont="1" applyBorder="1" applyAlignment="1" applyProtection="1">
      <alignment horizontal="left"/>
    </xf>
    <xf numFmtId="0" fontId="17" fillId="0" borderId="0" xfId="2" applyFont="1" applyAlignment="1" applyProtection="1">
      <alignment horizontal="right" vertical="center"/>
    </xf>
    <xf numFmtId="0" fontId="30" fillId="0" borderId="2" xfId="2" applyNumberFormat="1" applyFont="1" applyFill="1" applyBorder="1" applyAlignment="1" applyProtection="1">
      <alignment horizontal="center" vertical="center"/>
    </xf>
    <xf numFmtId="0" fontId="30" fillId="0" borderId="4" xfId="2" applyNumberFormat="1" applyFont="1" applyFill="1" applyBorder="1" applyAlignment="1" applyProtection="1">
      <alignment horizontal="center" vertical="center"/>
    </xf>
    <xf numFmtId="0" fontId="50" fillId="0" borderId="0" xfId="2" applyFont="1" applyAlignment="1" applyProtection="1">
      <alignment horizontal="right"/>
    </xf>
    <xf numFmtId="0" fontId="51" fillId="0" borderId="0" xfId="2" applyFont="1" applyAlignment="1" applyProtection="1">
      <alignment horizontal="right"/>
    </xf>
    <xf numFmtId="0" fontId="29" fillId="0" borderId="33" xfId="2" applyFont="1" applyBorder="1" applyAlignment="1" applyProtection="1">
      <alignment horizontal="center"/>
    </xf>
    <xf numFmtId="0" fontId="30" fillId="0" borderId="34" xfId="2" applyFont="1" applyBorder="1" applyAlignment="1" applyProtection="1">
      <alignment horizontal="center" vertical="top"/>
    </xf>
    <xf numFmtId="0" fontId="30" fillId="0" borderId="35" xfId="2" applyFont="1" applyBorder="1" applyAlignment="1" applyProtection="1">
      <alignment horizontal="center" vertical="top"/>
    </xf>
    <xf numFmtId="0" fontId="30" fillId="0" borderId="36" xfId="2" applyFont="1" applyBorder="1" applyAlignment="1" applyProtection="1">
      <alignment horizontal="center" vertical="top"/>
    </xf>
    <xf numFmtId="0" fontId="30" fillId="0" borderId="37" xfId="2" applyFont="1" applyBorder="1" applyAlignment="1" applyProtection="1">
      <alignment horizontal="center" vertical="top"/>
    </xf>
    <xf numFmtId="0" fontId="30" fillId="0" borderId="5" xfId="2" applyFont="1" applyBorder="1" applyAlignment="1" applyProtection="1">
      <alignment horizontal="center" vertical="center"/>
    </xf>
    <xf numFmtId="0" fontId="30" fillId="0" borderId="0" xfId="2" applyFont="1" applyBorder="1" applyAlignment="1" applyProtection="1">
      <alignment horizontal="center" vertical="center"/>
    </xf>
    <xf numFmtId="0" fontId="0" fillId="0" borderId="0" xfId="0" applyAlignment="1">
      <alignment horizontal="center" wrapText="1"/>
    </xf>
    <xf numFmtId="0" fontId="43" fillId="0" borderId="38" xfId="0" applyFont="1" applyBorder="1" applyAlignment="1">
      <alignment horizontal="center" vertical="center" wrapText="1"/>
    </xf>
    <xf numFmtId="0" fontId="43" fillId="0" borderId="39" xfId="0" applyFont="1" applyBorder="1" applyAlignment="1">
      <alignment horizontal="center" vertical="center" wrapText="1"/>
    </xf>
    <xf numFmtId="0" fontId="52" fillId="0" borderId="1" xfId="0" applyFont="1" applyBorder="1" applyAlignment="1">
      <alignment horizontal="center" vertical="center" wrapText="1"/>
    </xf>
    <xf numFmtId="0" fontId="0" fillId="0" borderId="1" xfId="0" applyBorder="1" applyAlignment="1">
      <alignment horizontal="center" vertical="center" wrapText="1"/>
    </xf>
    <xf numFmtId="0" fontId="0" fillId="0" borderId="31" xfId="0" applyBorder="1" applyAlignment="1">
      <alignment horizontal="center" vertical="center" wrapText="1"/>
    </xf>
    <xf numFmtId="0" fontId="0" fillId="0" borderId="17" xfId="0" applyBorder="1" applyAlignment="1">
      <alignment horizontal="center"/>
    </xf>
    <xf numFmtId="0" fontId="0" fillId="0" borderId="18" xfId="0" applyBorder="1" applyAlignment="1">
      <alignment horizontal="center"/>
    </xf>
    <xf numFmtId="0" fontId="0" fillId="0" borderId="19" xfId="0" applyBorder="1" applyAlignment="1">
      <alignment horizontal="center"/>
    </xf>
    <xf numFmtId="0" fontId="0" fillId="0" borderId="20" xfId="0" applyBorder="1" applyAlignment="1">
      <alignment horizontal="center"/>
    </xf>
    <xf numFmtId="0" fontId="53" fillId="0" borderId="1" xfId="0" applyFont="1" applyBorder="1" applyAlignment="1">
      <alignment horizontal="center" vertical="center"/>
    </xf>
    <xf numFmtId="0" fontId="43" fillId="0" borderId="34" xfId="0" applyFont="1" applyBorder="1" applyAlignment="1">
      <alignment horizontal="center" vertical="center" wrapText="1"/>
    </xf>
    <xf numFmtId="0" fontId="43" fillId="0" borderId="35" xfId="0" applyFont="1" applyBorder="1" applyAlignment="1">
      <alignment horizontal="center" vertical="center" wrapText="1"/>
    </xf>
    <xf numFmtId="0" fontId="43" fillId="0" borderId="40" xfId="0" applyFont="1" applyBorder="1" applyAlignment="1">
      <alignment horizontal="center" vertical="center" wrapText="1"/>
    </xf>
    <xf numFmtId="0" fontId="43" fillId="0" borderId="41" xfId="0" applyFont="1" applyBorder="1" applyAlignment="1">
      <alignment horizontal="center" vertical="center" wrapText="1"/>
    </xf>
    <xf numFmtId="0" fontId="0" fillId="0" borderId="1" xfId="0" applyBorder="1" applyAlignment="1">
      <alignment horizontal="center" wrapText="1"/>
    </xf>
    <xf numFmtId="0" fontId="0" fillId="0" borderId="16" xfId="0" applyBorder="1" applyAlignment="1">
      <alignment horizontal="center" wrapText="1"/>
    </xf>
    <xf numFmtId="0" fontId="0" fillId="0" borderId="0" xfId="0" applyBorder="1" applyAlignment="1">
      <alignment horizontal="center" wrapText="1"/>
    </xf>
    <xf numFmtId="0" fontId="53" fillId="0" borderId="30" xfId="0" applyFont="1" applyBorder="1" applyAlignment="1">
      <alignment horizontal="center" vertical="center"/>
    </xf>
    <xf numFmtId="0" fontId="53" fillId="0" borderId="16" xfId="0" applyFont="1" applyBorder="1" applyAlignment="1">
      <alignment horizontal="center" vertical="center"/>
    </xf>
    <xf numFmtId="0" fontId="53" fillId="0" borderId="32" xfId="0" applyFont="1" applyBorder="1" applyAlignment="1">
      <alignment horizontal="center" vertical="center"/>
    </xf>
    <xf numFmtId="0" fontId="53" fillId="0" borderId="5" xfId="0" applyFont="1" applyBorder="1" applyAlignment="1">
      <alignment horizontal="center" vertical="center"/>
    </xf>
    <xf numFmtId="0" fontId="53" fillId="0" borderId="0" xfId="0" applyFont="1" applyBorder="1" applyAlignment="1">
      <alignment horizontal="center" vertical="center"/>
    </xf>
    <xf numFmtId="0" fontId="53" fillId="0" borderId="10" xfId="0" applyFont="1" applyBorder="1" applyAlignment="1">
      <alignment horizontal="center" vertical="center"/>
    </xf>
    <xf numFmtId="0" fontId="0" fillId="0" borderId="5" xfId="0" applyBorder="1" applyAlignment="1">
      <alignment horizontal="center" vertical="center" wrapText="1"/>
    </xf>
    <xf numFmtId="0" fontId="0" fillId="0" borderId="0" xfId="0" applyBorder="1" applyAlignment="1">
      <alignment horizontal="center" vertical="center" wrapText="1"/>
    </xf>
    <xf numFmtId="0" fontId="0" fillId="0" borderId="10" xfId="0" applyBorder="1" applyAlignment="1">
      <alignment horizontal="center" vertical="center" wrapText="1"/>
    </xf>
  </cellXfs>
  <cellStyles count="4">
    <cellStyle name="Hyperlink" xfId="1" builtinId="8"/>
    <cellStyle name="Normal" xfId="0" builtinId="0"/>
    <cellStyle name="Normal 2" xfId="2"/>
    <cellStyle name="Percent" xfId="3" builtinId="5"/>
  </cellStyles>
  <dxfs count="0"/>
  <tableStyles count="0" defaultTableStyle="TableStyleMedium9" defaultPivotStyle="PivotStyleMedium4"/>
  <colors>
    <indexedColors>
      <rgbColor rgb="00000000"/>
      <rgbColor rgb="00FFFFFF"/>
      <rgbColor rgb="00FF0000"/>
      <rgbColor rgb="0000FF00"/>
      <rgbColor rgb="000000FF"/>
      <rgbColor rgb="00FFFF00"/>
      <rgbColor rgb="00FF00FF"/>
      <rgbColor rgb="0000FFFF"/>
      <rgbColor rgb="00000000"/>
      <rgbColor rgb="00FFFFFF"/>
      <rgbColor rgb="00DD0806"/>
      <rgbColor rgb="001FB714"/>
      <rgbColor rgb="000000D4"/>
      <rgbColor rgb="00FCF305"/>
      <rgbColor rgb="00F20884"/>
      <rgbColor rgb="0000ABEA"/>
      <rgbColor rgb="00900000"/>
      <rgbColor rgb="00006411"/>
      <rgbColor rgb="00000090"/>
      <rgbColor rgb="0090713A"/>
      <rgbColor rgb="004600A5"/>
      <rgbColor rgb="00008080"/>
      <rgbColor rgb="00C0C0C0"/>
      <rgbColor rgb="00808080"/>
      <rgbColor rgb="0063AAFE"/>
      <rgbColor rgb="00DD2D32"/>
      <rgbColor rgb="00FFF58C"/>
      <rgbColor rgb="004EE257"/>
      <rgbColor rgb="006711FF"/>
      <rgbColor rgb="00FEA746"/>
      <rgbColor rgb="00865357"/>
      <rgbColor rgb="00A2BD90"/>
      <rgbColor rgb="0063AAFE"/>
      <rgbColor rgb="00DD2D32"/>
      <rgbColor rgb="00FFF58C"/>
      <rgbColor rgb="004EE257"/>
      <rgbColor rgb="006711FF"/>
      <rgbColor rgb="00FEA746"/>
      <rgbColor rgb="00865357"/>
      <rgbColor rgb="00A2BD90"/>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emf"/><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_rels/drawing3.xml.rels><?xml version="1.0" encoding="UTF-8" standalone="yes"?>
<Relationships xmlns="http://schemas.openxmlformats.org/package/2006/relationships"><Relationship Id="rId2" Type="http://schemas.openxmlformats.org/officeDocument/2006/relationships/image" Target="../media/image15.emf"/><Relationship Id="rId1" Type="http://schemas.openxmlformats.org/officeDocument/2006/relationships/image" Target="../media/image20.jpeg"/></Relationships>
</file>

<file path=xl/drawings/_rels/drawing7.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27.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26.png"/><Relationship Id="rId2" Type="http://schemas.openxmlformats.org/officeDocument/2006/relationships/image" Target="../media/image22.png"/><Relationship Id="rId16" Type="http://schemas.openxmlformats.org/officeDocument/2006/relationships/image" Target="../media/image29.png"/><Relationship Id="rId1" Type="http://schemas.openxmlformats.org/officeDocument/2006/relationships/image" Target="../media/image2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24.png"/><Relationship Id="rId15" Type="http://schemas.openxmlformats.org/officeDocument/2006/relationships/image" Target="../media/image15.emf"/><Relationship Id="rId10" Type="http://schemas.openxmlformats.org/officeDocument/2006/relationships/image" Target="../media/image10.png"/><Relationship Id="rId4" Type="http://schemas.openxmlformats.org/officeDocument/2006/relationships/image" Target="../media/image23.png"/><Relationship Id="rId9" Type="http://schemas.openxmlformats.org/officeDocument/2006/relationships/image" Target="../media/image9.png"/><Relationship Id="rId14"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0</xdr:col>
      <xdr:colOff>1181100</xdr:colOff>
      <xdr:row>9</xdr:row>
      <xdr:rowOff>142875</xdr:rowOff>
    </xdr:from>
    <xdr:to>
      <xdr:col>0</xdr:col>
      <xdr:colOff>1952625</xdr:colOff>
      <xdr:row>12</xdr:row>
      <xdr:rowOff>66675</xdr:rowOff>
    </xdr:to>
    <xdr:pic>
      <xdr:nvPicPr>
        <xdr:cNvPr id="20153" name="Picture 8"/>
        <xdr:cNvPicPr>
          <a:picLocks noChangeAspect="1"/>
        </xdr:cNvPicPr>
      </xdr:nvPicPr>
      <xdr:blipFill>
        <a:blip xmlns:r="http://schemas.openxmlformats.org/officeDocument/2006/relationships" r:embed="rId1" cstate="print"/>
        <a:srcRect/>
        <a:stretch>
          <a:fillRect/>
        </a:stretch>
      </xdr:blipFill>
      <xdr:spPr bwMode="auto">
        <a:xfrm rot="-1163503">
          <a:off x="1181100" y="2819400"/>
          <a:ext cx="771525" cy="609600"/>
        </a:xfrm>
        <a:prstGeom prst="rect">
          <a:avLst/>
        </a:prstGeom>
        <a:noFill/>
        <a:ln w="9525">
          <a:noFill/>
          <a:miter lim="800000"/>
          <a:headEnd/>
          <a:tailEnd/>
        </a:ln>
      </xdr:spPr>
    </xdr:pic>
    <xdr:clientData/>
  </xdr:twoCellAnchor>
  <xdr:twoCellAnchor editAs="oneCell">
    <xdr:from>
      <xdr:col>0</xdr:col>
      <xdr:colOff>847725</xdr:colOff>
      <xdr:row>6</xdr:row>
      <xdr:rowOff>47625</xdr:rowOff>
    </xdr:from>
    <xdr:to>
      <xdr:col>0</xdr:col>
      <xdr:colOff>1314450</xdr:colOff>
      <xdr:row>7</xdr:row>
      <xdr:rowOff>123825</xdr:rowOff>
    </xdr:to>
    <xdr:pic>
      <xdr:nvPicPr>
        <xdr:cNvPr id="20154" name="Picture 21"/>
        <xdr:cNvPicPr>
          <a:picLocks noChangeAspect="1"/>
        </xdr:cNvPicPr>
      </xdr:nvPicPr>
      <xdr:blipFill>
        <a:blip xmlns:r="http://schemas.openxmlformats.org/officeDocument/2006/relationships" r:embed="rId2" cstate="print"/>
        <a:srcRect/>
        <a:stretch>
          <a:fillRect/>
        </a:stretch>
      </xdr:blipFill>
      <xdr:spPr bwMode="auto">
        <a:xfrm>
          <a:off x="847725" y="1952625"/>
          <a:ext cx="466725" cy="352425"/>
        </a:xfrm>
        <a:prstGeom prst="rect">
          <a:avLst/>
        </a:prstGeom>
        <a:noFill/>
        <a:ln w="9525">
          <a:noFill/>
          <a:miter lim="800000"/>
          <a:headEnd/>
          <a:tailEnd/>
        </a:ln>
      </xdr:spPr>
    </xdr:pic>
    <xdr:clientData/>
  </xdr:twoCellAnchor>
  <xdr:twoCellAnchor editAs="oneCell">
    <xdr:from>
      <xdr:col>0</xdr:col>
      <xdr:colOff>1295400</xdr:colOff>
      <xdr:row>13</xdr:row>
      <xdr:rowOff>447675</xdr:rowOff>
    </xdr:from>
    <xdr:to>
      <xdr:col>0</xdr:col>
      <xdr:colOff>1943100</xdr:colOff>
      <xdr:row>15</xdr:row>
      <xdr:rowOff>38100</xdr:rowOff>
    </xdr:to>
    <xdr:pic>
      <xdr:nvPicPr>
        <xdr:cNvPr id="20155" name="Picture 1"/>
        <xdr:cNvPicPr>
          <a:picLocks noChangeAspect="1"/>
        </xdr:cNvPicPr>
      </xdr:nvPicPr>
      <xdr:blipFill>
        <a:blip xmlns:r="http://schemas.openxmlformats.org/officeDocument/2006/relationships" r:embed="rId3" cstate="print"/>
        <a:srcRect/>
        <a:stretch>
          <a:fillRect/>
        </a:stretch>
      </xdr:blipFill>
      <xdr:spPr bwMode="auto">
        <a:xfrm>
          <a:off x="1295400" y="4324350"/>
          <a:ext cx="647700" cy="447675"/>
        </a:xfrm>
        <a:prstGeom prst="rect">
          <a:avLst/>
        </a:prstGeom>
        <a:noFill/>
        <a:ln w="9525">
          <a:noFill/>
          <a:miter lim="800000"/>
          <a:headEnd/>
          <a:tailEnd/>
        </a:ln>
      </xdr:spPr>
    </xdr:pic>
    <xdr:clientData/>
  </xdr:twoCellAnchor>
  <xdr:twoCellAnchor editAs="oneCell">
    <xdr:from>
      <xdr:col>0</xdr:col>
      <xdr:colOff>2000250</xdr:colOff>
      <xdr:row>15</xdr:row>
      <xdr:rowOff>9525</xdr:rowOff>
    </xdr:from>
    <xdr:to>
      <xdr:col>1</xdr:col>
      <xdr:colOff>828675</xdr:colOff>
      <xdr:row>16</xdr:row>
      <xdr:rowOff>9525</xdr:rowOff>
    </xdr:to>
    <xdr:pic>
      <xdr:nvPicPr>
        <xdr:cNvPr id="20156" name="Picture 2"/>
        <xdr:cNvPicPr>
          <a:picLocks noChangeAspect="1"/>
        </xdr:cNvPicPr>
      </xdr:nvPicPr>
      <xdr:blipFill>
        <a:blip xmlns:r="http://schemas.openxmlformats.org/officeDocument/2006/relationships" r:embed="rId4" cstate="print"/>
        <a:srcRect/>
        <a:stretch>
          <a:fillRect/>
        </a:stretch>
      </xdr:blipFill>
      <xdr:spPr bwMode="auto">
        <a:xfrm>
          <a:off x="2000250" y="4743450"/>
          <a:ext cx="895350" cy="457200"/>
        </a:xfrm>
        <a:prstGeom prst="rect">
          <a:avLst/>
        </a:prstGeom>
        <a:noFill/>
        <a:ln w="9525">
          <a:noFill/>
          <a:miter lim="800000"/>
          <a:headEnd/>
          <a:tailEnd/>
        </a:ln>
      </xdr:spPr>
    </xdr:pic>
    <xdr:clientData/>
  </xdr:twoCellAnchor>
  <xdr:twoCellAnchor editAs="oneCell">
    <xdr:from>
      <xdr:col>0</xdr:col>
      <xdr:colOff>1428750</xdr:colOff>
      <xdr:row>6</xdr:row>
      <xdr:rowOff>219075</xdr:rowOff>
    </xdr:from>
    <xdr:to>
      <xdr:col>0</xdr:col>
      <xdr:colOff>1962150</xdr:colOff>
      <xdr:row>7</xdr:row>
      <xdr:rowOff>238125</xdr:rowOff>
    </xdr:to>
    <xdr:pic>
      <xdr:nvPicPr>
        <xdr:cNvPr id="20157" name="Picture 3"/>
        <xdr:cNvPicPr>
          <a:picLocks noChangeAspect="1"/>
        </xdr:cNvPicPr>
      </xdr:nvPicPr>
      <xdr:blipFill>
        <a:blip xmlns:r="http://schemas.openxmlformats.org/officeDocument/2006/relationships" r:embed="rId5" cstate="print"/>
        <a:srcRect/>
        <a:stretch>
          <a:fillRect/>
        </a:stretch>
      </xdr:blipFill>
      <xdr:spPr bwMode="auto">
        <a:xfrm>
          <a:off x="1428750" y="2124075"/>
          <a:ext cx="533400" cy="295275"/>
        </a:xfrm>
        <a:prstGeom prst="rect">
          <a:avLst/>
        </a:prstGeom>
        <a:noFill/>
        <a:ln w="9525">
          <a:noFill/>
          <a:miter lim="800000"/>
          <a:headEnd/>
          <a:tailEnd/>
        </a:ln>
      </xdr:spPr>
    </xdr:pic>
    <xdr:clientData/>
  </xdr:twoCellAnchor>
  <xdr:twoCellAnchor editAs="oneCell">
    <xdr:from>
      <xdr:col>0</xdr:col>
      <xdr:colOff>1495425</xdr:colOff>
      <xdr:row>20</xdr:row>
      <xdr:rowOff>114300</xdr:rowOff>
    </xdr:from>
    <xdr:to>
      <xdr:col>1</xdr:col>
      <xdr:colOff>685800</xdr:colOff>
      <xdr:row>23</xdr:row>
      <xdr:rowOff>38100</xdr:rowOff>
    </xdr:to>
    <xdr:pic>
      <xdr:nvPicPr>
        <xdr:cNvPr id="20158" name="Picture 4"/>
        <xdr:cNvPicPr>
          <a:picLocks noChangeAspect="1"/>
        </xdr:cNvPicPr>
      </xdr:nvPicPr>
      <xdr:blipFill>
        <a:blip xmlns:r="http://schemas.openxmlformats.org/officeDocument/2006/relationships" r:embed="rId6" cstate="print"/>
        <a:srcRect/>
        <a:stretch>
          <a:fillRect/>
        </a:stretch>
      </xdr:blipFill>
      <xdr:spPr bwMode="auto">
        <a:xfrm>
          <a:off x="1495425" y="6677025"/>
          <a:ext cx="1257300" cy="933450"/>
        </a:xfrm>
        <a:prstGeom prst="rect">
          <a:avLst/>
        </a:prstGeom>
        <a:noFill/>
        <a:ln w="9525">
          <a:noFill/>
          <a:miter lim="800000"/>
          <a:headEnd/>
          <a:tailEnd/>
        </a:ln>
      </xdr:spPr>
    </xdr:pic>
    <xdr:clientData/>
  </xdr:twoCellAnchor>
  <xdr:twoCellAnchor editAs="oneCell">
    <xdr:from>
      <xdr:col>0</xdr:col>
      <xdr:colOff>1562100</xdr:colOff>
      <xdr:row>12</xdr:row>
      <xdr:rowOff>0</xdr:rowOff>
    </xdr:from>
    <xdr:to>
      <xdr:col>1</xdr:col>
      <xdr:colOff>723900</xdr:colOff>
      <xdr:row>13</xdr:row>
      <xdr:rowOff>47625</xdr:rowOff>
    </xdr:to>
    <xdr:pic>
      <xdr:nvPicPr>
        <xdr:cNvPr id="20159" name="Picture 5"/>
        <xdr:cNvPicPr>
          <a:picLocks noChangeAspect="1"/>
        </xdr:cNvPicPr>
      </xdr:nvPicPr>
      <xdr:blipFill>
        <a:blip xmlns:r="http://schemas.openxmlformats.org/officeDocument/2006/relationships" r:embed="rId7" cstate="print"/>
        <a:srcRect/>
        <a:stretch>
          <a:fillRect/>
        </a:stretch>
      </xdr:blipFill>
      <xdr:spPr bwMode="auto">
        <a:xfrm>
          <a:off x="1562100" y="3362325"/>
          <a:ext cx="1228725" cy="561975"/>
        </a:xfrm>
        <a:prstGeom prst="rect">
          <a:avLst/>
        </a:prstGeom>
        <a:noFill/>
        <a:ln w="9525">
          <a:noFill/>
          <a:miter lim="800000"/>
          <a:headEnd/>
          <a:tailEnd/>
        </a:ln>
      </xdr:spPr>
    </xdr:pic>
    <xdr:clientData/>
  </xdr:twoCellAnchor>
  <xdr:twoCellAnchor editAs="oneCell">
    <xdr:from>
      <xdr:col>0</xdr:col>
      <xdr:colOff>1600200</xdr:colOff>
      <xdr:row>17</xdr:row>
      <xdr:rowOff>0</xdr:rowOff>
    </xdr:from>
    <xdr:to>
      <xdr:col>1</xdr:col>
      <xdr:colOff>542925</xdr:colOff>
      <xdr:row>19</xdr:row>
      <xdr:rowOff>28575</xdr:rowOff>
    </xdr:to>
    <xdr:pic>
      <xdr:nvPicPr>
        <xdr:cNvPr id="20160" name="Picture 6"/>
        <xdr:cNvPicPr>
          <a:picLocks noChangeAspect="1"/>
        </xdr:cNvPicPr>
      </xdr:nvPicPr>
      <xdr:blipFill>
        <a:blip xmlns:r="http://schemas.openxmlformats.org/officeDocument/2006/relationships" r:embed="rId8" cstate="print"/>
        <a:srcRect/>
        <a:stretch>
          <a:fillRect/>
        </a:stretch>
      </xdr:blipFill>
      <xdr:spPr bwMode="auto">
        <a:xfrm>
          <a:off x="1600200" y="5705475"/>
          <a:ext cx="1009650" cy="600075"/>
        </a:xfrm>
        <a:prstGeom prst="rect">
          <a:avLst/>
        </a:prstGeom>
        <a:noFill/>
        <a:ln w="9525">
          <a:noFill/>
          <a:miter lim="800000"/>
          <a:headEnd/>
          <a:tailEnd/>
        </a:ln>
      </xdr:spPr>
    </xdr:pic>
    <xdr:clientData/>
  </xdr:twoCellAnchor>
  <xdr:twoCellAnchor editAs="oneCell">
    <xdr:from>
      <xdr:col>1</xdr:col>
      <xdr:colOff>457200</xdr:colOff>
      <xdr:row>23</xdr:row>
      <xdr:rowOff>314325</xdr:rowOff>
    </xdr:from>
    <xdr:to>
      <xdr:col>1</xdr:col>
      <xdr:colOff>990600</xdr:colOff>
      <xdr:row>25</xdr:row>
      <xdr:rowOff>104775</xdr:rowOff>
    </xdr:to>
    <xdr:pic>
      <xdr:nvPicPr>
        <xdr:cNvPr id="20161" name="Picture 7"/>
        <xdr:cNvPicPr>
          <a:picLocks noChangeAspect="1"/>
        </xdr:cNvPicPr>
      </xdr:nvPicPr>
      <xdr:blipFill>
        <a:blip xmlns:r="http://schemas.openxmlformats.org/officeDocument/2006/relationships" r:embed="rId9" cstate="print"/>
        <a:srcRect/>
        <a:stretch>
          <a:fillRect/>
        </a:stretch>
      </xdr:blipFill>
      <xdr:spPr bwMode="auto">
        <a:xfrm>
          <a:off x="2524125" y="7886700"/>
          <a:ext cx="533400" cy="590550"/>
        </a:xfrm>
        <a:prstGeom prst="rect">
          <a:avLst/>
        </a:prstGeom>
        <a:noFill/>
        <a:ln w="9525">
          <a:noFill/>
          <a:miter lim="800000"/>
          <a:headEnd/>
          <a:tailEnd/>
        </a:ln>
      </xdr:spPr>
    </xdr:pic>
    <xdr:clientData/>
  </xdr:twoCellAnchor>
  <xdr:twoCellAnchor editAs="oneCell">
    <xdr:from>
      <xdr:col>1</xdr:col>
      <xdr:colOff>485775</xdr:colOff>
      <xdr:row>12</xdr:row>
      <xdr:rowOff>495300</xdr:rowOff>
    </xdr:from>
    <xdr:to>
      <xdr:col>1</xdr:col>
      <xdr:colOff>1076325</xdr:colOff>
      <xdr:row>14</xdr:row>
      <xdr:rowOff>0</xdr:rowOff>
    </xdr:to>
    <xdr:pic>
      <xdr:nvPicPr>
        <xdr:cNvPr id="20162" name="Picture 13"/>
        <xdr:cNvPicPr>
          <a:picLocks noChangeAspect="1"/>
        </xdr:cNvPicPr>
      </xdr:nvPicPr>
      <xdr:blipFill>
        <a:blip xmlns:r="http://schemas.openxmlformats.org/officeDocument/2006/relationships" r:embed="rId10" cstate="print"/>
        <a:srcRect/>
        <a:stretch>
          <a:fillRect/>
        </a:stretch>
      </xdr:blipFill>
      <xdr:spPr bwMode="auto">
        <a:xfrm>
          <a:off x="2552700" y="3857625"/>
          <a:ext cx="590550" cy="476250"/>
        </a:xfrm>
        <a:prstGeom prst="rect">
          <a:avLst/>
        </a:prstGeom>
        <a:noFill/>
        <a:ln w="9525">
          <a:noFill/>
          <a:miter lim="800000"/>
          <a:headEnd/>
          <a:tailEnd/>
        </a:ln>
      </xdr:spPr>
    </xdr:pic>
    <xdr:clientData/>
  </xdr:twoCellAnchor>
  <xdr:twoCellAnchor editAs="oneCell">
    <xdr:from>
      <xdr:col>0</xdr:col>
      <xdr:colOff>1285875</xdr:colOff>
      <xdr:row>15</xdr:row>
      <xdr:rowOff>200025</xdr:rowOff>
    </xdr:from>
    <xdr:to>
      <xdr:col>0</xdr:col>
      <xdr:colOff>1847850</xdr:colOff>
      <xdr:row>17</xdr:row>
      <xdr:rowOff>104775</xdr:rowOff>
    </xdr:to>
    <xdr:pic>
      <xdr:nvPicPr>
        <xdr:cNvPr id="20163" name="Picture 15"/>
        <xdr:cNvPicPr>
          <a:picLocks noChangeAspect="1"/>
        </xdr:cNvPicPr>
      </xdr:nvPicPr>
      <xdr:blipFill>
        <a:blip xmlns:r="http://schemas.openxmlformats.org/officeDocument/2006/relationships" r:embed="rId11" cstate="print"/>
        <a:srcRect/>
        <a:stretch>
          <a:fillRect/>
        </a:stretch>
      </xdr:blipFill>
      <xdr:spPr bwMode="auto">
        <a:xfrm>
          <a:off x="1285875" y="4933950"/>
          <a:ext cx="561975" cy="876300"/>
        </a:xfrm>
        <a:prstGeom prst="rect">
          <a:avLst/>
        </a:prstGeom>
        <a:noFill/>
        <a:ln w="9525">
          <a:noFill/>
          <a:miter lim="800000"/>
          <a:headEnd/>
          <a:tailEnd/>
        </a:ln>
      </xdr:spPr>
    </xdr:pic>
    <xdr:clientData/>
  </xdr:twoCellAnchor>
  <xdr:twoCellAnchor editAs="oneCell">
    <xdr:from>
      <xdr:col>0</xdr:col>
      <xdr:colOff>1600200</xdr:colOff>
      <xdr:row>3</xdr:row>
      <xdr:rowOff>390525</xdr:rowOff>
    </xdr:from>
    <xdr:to>
      <xdr:col>1</xdr:col>
      <xdr:colOff>304800</xdr:colOff>
      <xdr:row>6</xdr:row>
      <xdr:rowOff>47625</xdr:rowOff>
    </xdr:to>
    <xdr:pic>
      <xdr:nvPicPr>
        <xdr:cNvPr id="20164" name="Picture 19"/>
        <xdr:cNvPicPr>
          <a:picLocks noChangeAspect="1"/>
        </xdr:cNvPicPr>
      </xdr:nvPicPr>
      <xdr:blipFill>
        <a:blip xmlns:r="http://schemas.openxmlformats.org/officeDocument/2006/relationships" r:embed="rId12" cstate="print"/>
        <a:srcRect/>
        <a:stretch>
          <a:fillRect/>
        </a:stretch>
      </xdr:blipFill>
      <xdr:spPr bwMode="auto">
        <a:xfrm>
          <a:off x="1600200" y="1314450"/>
          <a:ext cx="771525" cy="638175"/>
        </a:xfrm>
        <a:prstGeom prst="rect">
          <a:avLst/>
        </a:prstGeom>
        <a:noFill/>
        <a:ln w="9525">
          <a:noFill/>
          <a:miter lim="800000"/>
          <a:headEnd/>
          <a:tailEnd/>
        </a:ln>
      </xdr:spPr>
    </xdr:pic>
    <xdr:clientData/>
  </xdr:twoCellAnchor>
  <xdr:twoCellAnchor editAs="oneCell">
    <xdr:from>
      <xdr:col>0</xdr:col>
      <xdr:colOff>1800225</xdr:colOff>
      <xdr:row>24</xdr:row>
      <xdr:rowOff>352425</xdr:rowOff>
    </xdr:from>
    <xdr:to>
      <xdr:col>1</xdr:col>
      <xdr:colOff>266700</xdr:colOff>
      <xdr:row>26</xdr:row>
      <xdr:rowOff>47625</xdr:rowOff>
    </xdr:to>
    <xdr:pic>
      <xdr:nvPicPr>
        <xdr:cNvPr id="20165" name="Picture 20"/>
        <xdr:cNvPicPr>
          <a:picLocks noChangeAspect="1"/>
        </xdr:cNvPicPr>
      </xdr:nvPicPr>
      <xdr:blipFill>
        <a:blip xmlns:r="http://schemas.openxmlformats.org/officeDocument/2006/relationships" r:embed="rId13" cstate="print"/>
        <a:srcRect/>
        <a:stretch>
          <a:fillRect/>
        </a:stretch>
      </xdr:blipFill>
      <xdr:spPr bwMode="auto">
        <a:xfrm>
          <a:off x="1800225" y="8362950"/>
          <a:ext cx="533400" cy="523875"/>
        </a:xfrm>
        <a:prstGeom prst="rect">
          <a:avLst/>
        </a:prstGeom>
        <a:noFill/>
        <a:ln w="9525">
          <a:noFill/>
          <a:miter lim="800000"/>
          <a:headEnd/>
          <a:tailEnd/>
        </a:ln>
      </xdr:spPr>
    </xdr:pic>
    <xdr:clientData/>
  </xdr:twoCellAnchor>
  <xdr:twoCellAnchor editAs="oneCell">
    <xdr:from>
      <xdr:col>0</xdr:col>
      <xdr:colOff>1485900</xdr:colOff>
      <xdr:row>7</xdr:row>
      <xdr:rowOff>266700</xdr:rowOff>
    </xdr:from>
    <xdr:to>
      <xdr:col>1</xdr:col>
      <xdr:colOff>19050</xdr:colOff>
      <xdr:row>10</xdr:row>
      <xdr:rowOff>38100</xdr:rowOff>
    </xdr:to>
    <xdr:pic>
      <xdr:nvPicPr>
        <xdr:cNvPr id="20166" name="Picture 26"/>
        <xdr:cNvPicPr>
          <a:picLocks noChangeAspect="1"/>
        </xdr:cNvPicPr>
      </xdr:nvPicPr>
      <xdr:blipFill>
        <a:blip xmlns:r="http://schemas.openxmlformats.org/officeDocument/2006/relationships" r:embed="rId14" cstate="print"/>
        <a:srcRect/>
        <a:stretch>
          <a:fillRect/>
        </a:stretch>
      </xdr:blipFill>
      <xdr:spPr bwMode="auto">
        <a:xfrm>
          <a:off x="1485900" y="2447925"/>
          <a:ext cx="600075" cy="485775"/>
        </a:xfrm>
        <a:prstGeom prst="rect">
          <a:avLst/>
        </a:prstGeom>
        <a:noFill/>
        <a:ln w="9525">
          <a:noFill/>
          <a:miter lim="800000"/>
          <a:headEnd/>
          <a:tailEnd/>
        </a:ln>
      </xdr:spPr>
    </xdr:pic>
    <xdr:clientData/>
  </xdr:twoCellAnchor>
  <xdr:twoCellAnchor editAs="oneCell">
    <xdr:from>
      <xdr:col>0</xdr:col>
      <xdr:colOff>1943100</xdr:colOff>
      <xdr:row>0</xdr:row>
      <xdr:rowOff>9525</xdr:rowOff>
    </xdr:from>
    <xdr:to>
      <xdr:col>1</xdr:col>
      <xdr:colOff>1219200</xdr:colOff>
      <xdr:row>1</xdr:row>
      <xdr:rowOff>180975</xdr:rowOff>
    </xdr:to>
    <xdr:pic>
      <xdr:nvPicPr>
        <xdr:cNvPr id="20167" name="Picture 27"/>
        <xdr:cNvPicPr>
          <a:picLocks noChangeAspect="1"/>
        </xdr:cNvPicPr>
      </xdr:nvPicPr>
      <xdr:blipFill>
        <a:blip xmlns:r="http://schemas.openxmlformats.org/officeDocument/2006/relationships" r:embed="rId15" cstate="print"/>
        <a:srcRect/>
        <a:stretch>
          <a:fillRect/>
        </a:stretch>
      </xdr:blipFill>
      <xdr:spPr bwMode="auto">
        <a:xfrm>
          <a:off x="1943100" y="9525"/>
          <a:ext cx="1343025" cy="609600"/>
        </a:xfrm>
        <a:prstGeom prst="rect">
          <a:avLst/>
        </a:prstGeom>
        <a:noFill/>
        <a:ln w="9525">
          <a:noFill/>
          <a:miter lim="800000"/>
          <a:headEnd/>
          <a:tailEnd/>
        </a:ln>
      </xdr:spPr>
    </xdr:pic>
    <xdr:clientData/>
  </xdr:twoCellAnchor>
  <xdr:twoCellAnchor editAs="oneCell">
    <xdr:from>
      <xdr:col>1</xdr:col>
      <xdr:colOff>714375</xdr:colOff>
      <xdr:row>2</xdr:row>
      <xdr:rowOff>238125</xdr:rowOff>
    </xdr:from>
    <xdr:to>
      <xdr:col>1</xdr:col>
      <xdr:colOff>1219200</xdr:colOff>
      <xdr:row>4</xdr:row>
      <xdr:rowOff>9525</xdr:rowOff>
    </xdr:to>
    <xdr:pic>
      <xdr:nvPicPr>
        <xdr:cNvPr id="20168" name="Picture 3"/>
        <xdr:cNvPicPr>
          <a:picLocks noChangeAspect="1"/>
        </xdr:cNvPicPr>
      </xdr:nvPicPr>
      <xdr:blipFill>
        <a:blip xmlns:r="http://schemas.openxmlformats.org/officeDocument/2006/relationships" r:embed="rId16" cstate="print"/>
        <a:srcRect/>
        <a:stretch>
          <a:fillRect/>
        </a:stretch>
      </xdr:blipFill>
      <xdr:spPr bwMode="auto">
        <a:xfrm>
          <a:off x="2781300" y="885825"/>
          <a:ext cx="504825" cy="476250"/>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457200</xdr:colOff>
      <xdr:row>20</xdr:row>
      <xdr:rowOff>314325</xdr:rowOff>
    </xdr:from>
    <xdr:to>
      <xdr:col>0</xdr:col>
      <xdr:colOff>457200</xdr:colOff>
      <xdr:row>22</xdr:row>
      <xdr:rowOff>104775</xdr:rowOff>
    </xdr:to>
    <xdr:pic>
      <xdr:nvPicPr>
        <xdr:cNvPr id="6263" name="Picture 7"/>
        <xdr:cNvPicPr>
          <a:picLocks noChangeAspect="1"/>
        </xdr:cNvPicPr>
      </xdr:nvPicPr>
      <xdr:blipFill>
        <a:blip xmlns:r="http://schemas.openxmlformats.org/officeDocument/2006/relationships" r:embed="rId1"/>
        <a:srcRect/>
        <a:stretch>
          <a:fillRect/>
        </a:stretch>
      </xdr:blipFill>
      <xdr:spPr bwMode="auto">
        <a:xfrm>
          <a:off x="457200" y="4010025"/>
          <a:ext cx="0" cy="314325"/>
        </a:xfrm>
        <a:prstGeom prst="rect">
          <a:avLst/>
        </a:prstGeom>
        <a:noFill/>
        <a:ln w="9525">
          <a:noFill/>
          <a:miter lim="800000"/>
          <a:headEnd/>
          <a:tailEnd/>
        </a:ln>
      </xdr:spPr>
    </xdr:pic>
    <xdr:clientData/>
  </xdr:twoCellAnchor>
  <xdr:twoCellAnchor editAs="oneCell">
    <xdr:from>
      <xdr:col>0</xdr:col>
      <xdr:colOff>485775</xdr:colOff>
      <xdr:row>9</xdr:row>
      <xdr:rowOff>495300</xdr:rowOff>
    </xdr:from>
    <xdr:to>
      <xdr:col>0</xdr:col>
      <xdr:colOff>485775</xdr:colOff>
      <xdr:row>11</xdr:row>
      <xdr:rowOff>0</xdr:rowOff>
    </xdr:to>
    <xdr:pic>
      <xdr:nvPicPr>
        <xdr:cNvPr id="6264" name="Picture 13"/>
        <xdr:cNvPicPr>
          <a:picLocks noChangeAspect="1"/>
        </xdr:cNvPicPr>
      </xdr:nvPicPr>
      <xdr:blipFill>
        <a:blip xmlns:r="http://schemas.openxmlformats.org/officeDocument/2006/relationships" r:embed="rId2"/>
        <a:srcRect/>
        <a:stretch>
          <a:fillRect/>
        </a:stretch>
      </xdr:blipFill>
      <xdr:spPr bwMode="auto">
        <a:xfrm>
          <a:off x="485775" y="1704975"/>
          <a:ext cx="0" cy="209550"/>
        </a:xfrm>
        <a:prstGeom prst="rect">
          <a:avLst/>
        </a:prstGeom>
        <a:noFill/>
        <a:ln w="9525">
          <a:noFill/>
          <a:miter lim="800000"/>
          <a:headEnd/>
          <a:tailEnd/>
        </a:ln>
      </xdr:spPr>
    </xdr:pic>
    <xdr:clientData/>
  </xdr:twoCellAnchor>
  <xdr:twoCellAnchor editAs="oneCell">
    <xdr:from>
      <xdr:col>0</xdr:col>
      <xdr:colOff>457200</xdr:colOff>
      <xdr:row>25</xdr:row>
      <xdr:rowOff>314325</xdr:rowOff>
    </xdr:from>
    <xdr:to>
      <xdr:col>0</xdr:col>
      <xdr:colOff>457200</xdr:colOff>
      <xdr:row>27</xdr:row>
      <xdr:rowOff>104775</xdr:rowOff>
    </xdr:to>
    <xdr:pic>
      <xdr:nvPicPr>
        <xdr:cNvPr id="6265" name="Picture 7"/>
        <xdr:cNvPicPr>
          <a:picLocks noChangeAspect="1"/>
        </xdr:cNvPicPr>
      </xdr:nvPicPr>
      <xdr:blipFill>
        <a:blip xmlns:r="http://schemas.openxmlformats.org/officeDocument/2006/relationships" r:embed="rId1"/>
        <a:srcRect/>
        <a:stretch>
          <a:fillRect/>
        </a:stretch>
      </xdr:blipFill>
      <xdr:spPr bwMode="auto">
        <a:xfrm>
          <a:off x="457200" y="5057775"/>
          <a:ext cx="0" cy="314325"/>
        </a:xfrm>
        <a:prstGeom prst="rect">
          <a:avLst/>
        </a:prstGeom>
        <a:noFill/>
        <a:ln w="9525">
          <a:noFill/>
          <a:miter lim="800000"/>
          <a:headEnd/>
          <a:tailEnd/>
        </a:ln>
      </xdr:spPr>
    </xdr:pic>
    <xdr:clientData/>
  </xdr:twoCellAnchor>
  <xdr:twoCellAnchor editAs="oneCell">
    <xdr:from>
      <xdr:col>0</xdr:col>
      <xdr:colOff>485775</xdr:colOff>
      <xdr:row>14</xdr:row>
      <xdr:rowOff>495300</xdr:rowOff>
    </xdr:from>
    <xdr:to>
      <xdr:col>0</xdr:col>
      <xdr:colOff>485775</xdr:colOff>
      <xdr:row>16</xdr:row>
      <xdr:rowOff>0</xdr:rowOff>
    </xdr:to>
    <xdr:pic>
      <xdr:nvPicPr>
        <xdr:cNvPr id="6266" name="Picture 13"/>
        <xdr:cNvPicPr>
          <a:picLocks noChangeAspect="1"/>
        </xdr:cNvPicPr>
      </xdr:nvPicPr>
      <xdr:blipFill>
        <a:blip xmlns:r="http://schemas.openxmlformats.org/officeDocument/2006/relationships" r:embed="rId2"/>
        <a:srcRect/>
        <a:stretch>
          <a:fillRect/>
        </a:stretch>
      </xdr:blipFill>
      <xdr:spPr bwMode="auto">
        <a:xfrm>
          <a:off x="485775" y="2752725"/>
          <a:ext cx="0" cy="209550"/>
        </a:xfrm>
        <a:prstGeom prst="rect">
          <a:avLst/>
        </a:prstGeom>
        <a:noFill/>
        <a:ln w="9525">
          <a:noFill/>
          <a:miter lim="800000"/>
          <a:headEnd/>
          <a:tailEnd/>
        </a:ln>
      </xdr:spPr>
    </xdr:pic>
    <xdr:clientData/>
  </xdr:twoCellAnchor>
  <xdr:twoCellAnchor editAs="oneCell">
    <xdr:from>
      <xdr:col>0</xdr:col>
      <xdr:colOff>714375</xdr:colOff>
      <xdr:row>4</xdr:row>
      <xdr:rowOff>238125</xdr:rowOff>
    </xdr:from>
    <xdr:to>
      <xdr:col>0</xdr:col>
      <xdr:colOff>714375</xdr:colOff>
      <xdr:row>5</xdr:row>
      <xdr:rowOff>152400</xdr:rowOff>
    </xdr:to>
    <xdr:pic>
      <xdr:nvPicPr>
        <xdr:cNvPr id="6267" name="Picture 3"/>
        <xdr:cNvPicPr>
          <a:picLocks noChangeAspect="1"/>
        </xdr:cNvPicPr>
      </xdr:nvPicPr>
      <xdr:blipFill>
        <a:blip xmlns:r="http://schemas.openxmlformats.org/officeDocument/2006/relationships" r:embed="rId3"/>
        <a:srcRect/>
        <a:stretch>
          <a:fillRect/>
        </a:stretch>
      </xdr:blipFill>
      <xdr:spPr bwMode="auto">
        <a:xfrm>
          <a:off x="714375" y="657225"/>
          <a:ext cx="0" cy="152400"/>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180975</xdr:colOff>
      <xdr:row>0</xdr:row>
      <xdr:rowOff>9525</xdr:rowOff>
    </xdr:from>
    <xdr:to>
      <xdr:col>4</xdr:col>
      <xdr:colOff>0</xdr:colOff>
      <xdr:row>1</xdr:row>
      <xdr:rowOff>0</xdr:rowOff>
    </xdr:to>
    <xdr:pic>
      <xdr:nvPicPr>
        <xdr:cNvPr id="18559" name="Picture 2" descr="FLLlogo"/>
        <xdr:cNvPicPr>
          <a:picLocks noChangeAspect="1" noChangeArrowheads="1"/>
        </xdr:cNvPicPr>
      </xdr:nvPicPr>
      <xdr:blipFill>
        <a:blip xmlns:r="http://schemas.openxmlformats.org/officeDocument/2006/relationships" r:embed="rId1" cstate="print"/>
        <a:srcRect/>
        <a:stretch>
          <a:fillRect/>
        </a:stretch>
      </xdr:blipFill>
      <xdr:spPr bwMode="auto">
        <a:xfrm>
          <a:off x="752475" y="9525"/>
          <a:ext cx="1304925" cy="571500"/>
        </a:xfrm>
        <a:prstGeom prst="rect">
          <a:avLst/>
        </a:prstGeom>
        <a:noFill/>
        <a:ln w="9525">
          <a:noFill/>
          <a:miter lim="800000"/>
          <a:headEnd/>
          <a:tailEnd/>
        </a:ln>
      </xdr:spPr>
    </xdr:pic>
    <xdr:clientData/>
  </xdr:twoCellAnchor>
  <xdr:twoCellAnchor editAs="oneCell">
    <xdr:from>
      <xdr:col>6</xdr:col>
      <xdr:colOff>447675</xdr:colOff>
      <xdr:row>0</xdr:row>
      <xdr:rowOff>47625</xdr:rowOff>
    </xdr:from>
    <xdr:to>
      <xdr:col>9</xdr:col>
      <xdr:colOff>190500</xdr:colOff>
      <xdr:row>1</xdr:row>
      <xdr:rowOff>85725</xdr:rowOff>
    </xdr:to>
    <xdr:pic>
      <xdr:nvPicPr>
        <xdr:cNvPr id="18560" name="Picture 27"/>
        <xdr:cNvPicPr>
          <a:picLocks noChangeAspect="1"/>
        </xdr:cNvPicPr>
      </xdr:nvPicPr>
      <xdr:blipFill>
        <a:blip xmlns:r="http://schemas.openxmlformats.org/officeDocument/2006/relationships" r:embed="rId2" cstate="print"/>
        <a:srcRect/>
        <a:stretch>
          <a:fillRect/>
        </a:stretch>
      </xdr:blipFill>
      <xdr:spPr bwMode="auto">
        <a:xfrm>
          <a:off x="3495675" y="47625"/>
          <a:ext cx="1343025" cy="61912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190500</xdr:colOff>
      <xdr:row>1</xdr:row>
      <xdr:rowOff>57150</xdr:rowOff>
    </xdr:from>
    <xdr:to>
      <xdr:col>6</xdr:col>
      <xdr:colOff>257175</xdr:colOff>
      <xdr:row>2</xdr:row>
      <xdr:rowOff>190500</xdr:rowOff>
    </xdr:to>
    <xdr:sp macro="[0]!Deliberation" textlink="">
      <xdr:nvSpPr>
        <xdr:cNvPr id="2426" name="Rectangle 1"/>
        <xdr:cNvSpPr>
          <a:spLocks noChangeArrowheads="1"/>
        </xdr:cNvSpPr>
      </xdr:nvSpPr>
      <xdr:spPr bwMode="auto">
        <a:xfrm>
          <a:off x="3590925" y="257175"/>
          <a:ext cx="1257300" cy="333375"/>
        </a:xfrm>
        <a:prstGeom prst="rect">
          <a:avLst/>
        </a:prstGeom>
        <a:gradFill rotWithShape="1">
          <a:gsLst>
            <a:gs pos="0">
              <a:srgbClr val="9BC1FF"/>
            </a:gs>
            <a:gs pos="100000">
              <a:srgbClr val="3F80CD"/>
            </a:gs>
          </a:gsLst>
          <a:lin ang="5400000"/>
        </a:gra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0" bIns="0" anchor="t" upright="1"/>
        <a:lstStyle/>
        <a:p>
          <a:pPr algn="l" rtl="0">
            <a:defRPr sz="1000"/>
          </a:pPr>
          <a:r>
            <a:rPr lang="en-US" sz="1100" b="0" i="0" u="none" strike="noStrike" baseline="0">
              <a:solidFill>
                <a:srgbClr val="FFFFFF"/>
              </a:solidFill>
              <a:latin typeface="Calibri"/>
              <a:cs typeface="Calibri"/>
            </a:rPr>
            <a:t>Deliberation Sheet</a:t>
          </a:r>
        </a:p>
      </xdr:txBody>
    </xdr:sp>
    <xdr:clientData/>
  </xdr:twoCellAnchor>
  <xdr:twoCellAnchor>
    <xdr:from>
      <xdr:col>9</xdr:col>
      <xdr:colOff>28575</xdr:colOff>
      <xdr:row>1</xdr:row>
      <xdr:rowOff>9525</xdr:rowOff>
    </xdr:from>
    <xdr:to>
      <xdr:col>9</xdr:col>
      <xdr:colOff>809625</xdr:colOff>
      <xdr:row>3</xdr:row>
      <xdr:rowOff>0</xdr:rowOff>
    </xdr:to>
    <xdr:sp macro="[0]!Cleardelib" textlink="">
      <xdr:nvSpPr>
        <xdr:cNvPr id="2427" name="Rectangle 2"/>
        <xdr:cNvSpPr>
          <a:spLocks noChangeArrowheads="1"/>
        </xdr:cNvSpPr>
      </xdr:nvSpPr>
      <xdr:spPr bwMode="auto">
        <a:xfrm>
          <a:off x="6810375" y="209550"/>
          <a:ext cx="781050" cy="390525"/>
        </a:xfrm>
        <a:prstGeom prst="rect">
          <a:avLst/>
        </a:prstGeom>
        <a:solidFill>
          <a:srgbClr val="FF0000"/>
        </a:soli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27432" bIns="27432" anchor="ctr" upright="1"/>
        <a:lstStyle/>
        <a:p>
          <a:pPr algn="ctr" rtl="0">
            <a:defRPr sz="1000"/>
          </a:pPr>
          <a:r>
            <a:rPr lang="en-US" sz="1100" b="0" i="0" u="none" strike="noStrike" baseline="0">
              <a:solidFill>
                <a:srgbClr val="FFFFFF"/>
              </a:solidFill>
              <a:latin typeface="Calibri"/>
              <a:cs typeface="Calibri"/>
            </a:rPr>
            <a:t>Clear Sheet</a:t>
          </a:r>
        </a:p>
      </xdr:txBody>
    </xdr:sp>
    <xdr:clientData/>
  </xdr:twoCellAnchor>
  <xdr:twoCellAnchor>
    <xdr:from>
      <xdr:col>6</xdr:col>
      <xdr:colOff>714375</xdr:colOff>
      <xdr:row>1</xdr:row>
      <xdr:rowOff>38100</xdr:rowOff>
    </xdr:from>
    <xdr:to>
      <xdr:col>8</xdr:col>
      <xdr:colOff>114300</xdr:colOff>
      <xdr:row>3</xdr:row>
      <xdr:rowOff>57150</xdr:rowOff>
    </xdr:to>
    <xdr:sp macro="[0]!DelibPrinter" textlink="">
      <xdr:nvSpPr>
        <xdr:cNvPr id="2428" name="Rectangle 3"/>
        <xdr:cNvSpPr>
          <a:spLocks noChangeArrowheads="1"/>
        </xdr:cNvSpPr>
      </xdr:nvSpPr>
      <xdr:spPr bwMode="auto">
        <a:xfrm>
          <a:off x="5305425" y="238125"/>
          <a:ext cx="1238250" cy="419100"/>
        </a:xfrm>
        <a:prstGeom prst="rect">
          <a:avLst/>
        </a:prstGeom>
        <a:gradFill rotWithShape="1">
          <a:gsLst>
            <a:gs pos="0">
              <a:srgbClr val="9BC1FF"/>
            </a:gs>
            <a:gs pos="100000">
              <a:srgbClr val="3F80CD"/>
            </a:gs>
          </a:gsLst>
          <a:lin ang="5400000"/>
        </a:gra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27432" bIns="27432" anchor="ctr" upright="1"/>
        <a:lstStyle/>
        <a:p>
          <a:pPr algn="ctr" rtl="0">
            <a:defRPr sz="1000"/>
          </a:pPr>
          <a:r>
            <a:rPr lang="en-US" sz="1100" b="0" i="0" u="none" strike="noStrike" baseline="0">
              <a:solidFill>
                <a:srgbClr val="000000"/>
              </a:solidFill>
              <a:latin typeface="Calibri"/>
              <a:cs typeface="Calibri"/>
            </a:rPr>
            <a:t>Print Deliberation Sheets</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619125</xdr:colOff>
      <xdr:row>0</xdr:row>
      <xdr:rowOff>142875</xdr:rowOff>
    </xdr:from>
    <xdr:to>
      <xdr:col>1</xdr:col>
      <xdr:colOff>514350</xdr:colOff>
      <xdr:row>2</xdr:row>
      <xdr:rowOff>171450</xdr:rowOff>
    </xdr:to>
    <xdr:sp macro="[0]!Populate" textlink="">
      <xdr:nvSpPr>
        <xdr:cNvPr id="1478" name="Rectangle 1"/>
        <xdr:cNvSpPr>
          <a:spLocks noChangeArrowheads="1"/>
        </xdr:cNvSpPr>
      </xdr:nvSpPr>
      <xdr:spPr bwMode="auto">
        <a:xfrm>
          <a:off x="619125" y="142875"/>
          <a:ext cx="733425" cy="428625"/>
        </a:xfrm>
        <a:prstGeom prst="rect">
          <a:avLst/>
        </a:prstGeom>
        <a:solidFill>
          <a:srgbClr val="DCE6F2"/>
        </a:soli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27432" bIns="27432" anchor="ctr" upright="1"/>
        <a:lstStyle/>
        <a:p>
          <a:pPr algn="ctr" rtl="0">
            <a:defRPr sz="1000"/>
          </a:pPr>
          <a:r>
            <a:rPr lang="en-US" sz="1100" b="0" i="0" u="none" strike="noStrike" baseline="0">
              <a:solidFill>
                <a:srgbClr val="000000"/>
              </a:solidFill>
              <a:latin typeface="Calibri"/>
              <a:cs typeface="Calibri"/>
            </a:rPr>
            <a:t>Populate Teams</a:t>
          </a:r>
        </a:p>
      </xdr:txBody>
    </xdr:sp>
    <xdr:clientData/>
  </xdr:twoCellAnchor>
  <xdr:twoCellAnchor>
    <xdr:from>
      <xdr:col>2</xdr:col>
      <xdr:colOff>47625</xdr:colOff>
      <xdr:row>0</xdr:row>
      <xdr:rowOff>161925</xdr:rowOff>
    </xdr:from>
    <xdr:to>
      <xdr:col>2</xdr:col>
      <xdr:colOff>790575</xdr:colOff>
      <xdr:row>2</xdr:row>
      <xdr:rowOff>190500</xdr:rowOff>
    </xdr:to>
    <xdr:sp macro="[0]!Ranking" textlink="">
      <xdr:nvSpPr>
        <xdr:cNvPr id="1479" name="Rectangle 2"/>
        <xdr:cNvSpPr>
          <a:spLocks noChangeArrowheads="1"/>
        </xdr:cNvSpPr>
      </xdr:nvSpPr>
      <xdr:spPr bwMode="auto">
        <a:xfrm>
          <a:off x="1724025" y="161925"/>
          <a:ext cx="742950" cy="428625"/>
        </a:xfrm>
        <a:prstGeom prst="rect">
          <a:avLst/>
        </a:prstGeom>
        <a:solidFill>
          <a:srgbClr val="DCE6F2"/>
        </a:soli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27432" bIns="27432" anchor="ctr" upright="1"/>
        <a:lstStyle/>
        <a:p>
          <a:pPr algn="ctr" rtl="0">
            <a:defRPr sz="1000"/>
          </a:pPr>
          <a:r>
            <a:rPr lang="en-US" sz="1100" b="0" i="0" u="none" strike="noStrike" baseline="0">
              <a:solidFill>
                <a:srgbClr val="000000"/>
              </a:solidFill>
              <a:latin typeface="Calibri"/>
              <a:cs typeface="Calibri"/>
            </a:rPr>
            <a:t>Compute Rankings</a:t>
          </a:r>
        </a:p>
      </xdr:txBody>
    </xdr:sp>
    <xdr:clientData/>
  </xdr:twoCellAnchor>
  <xdr:twoCellAnchor>
    <xdr:from>
      <xdr:col>5</xdr:col>
      <xdr:colOff>66675</xdr:colOff>
      <xdr:row>0</xdr:row>
      <xdr:rowOff>190500</xdr:rowOff>
    </xdr:from>
    <xdr:to>
      <xdr:col>5</xdr:col>
      <xdr:colOff>800100</xdr:colOff>
      <xdr:row>3</xdr:row>
      <xdr:rowOff>9525</xdr:rowOff>
    </xdr:to>
    <xdr:sp macro="[0]!_xludf.clear" textlink="">
      <xdr:nvSpPr>
        <xdr:cNvPr id="1480" name="Rectangle 3"/>
        <xdr:cNvSpPr>
          <a:spLocks noChangeArrowheads="1"/>
        </xdr:cNvSpPr>
      </xdr:nvSpPr>
      <xdr:spPr bwMode="auto">
        <a:xfrm>
          <a:off x="4257675" y="190500"/>
          <a:ext cx="733425" cy="419100"/>
        </a:xfrm>
        <a:prstGeom prst="rect">
          <a:avLst/>
        </a:prstGeom>
        <a:solidFill>
          <a:srgbClr val="FF0000"/>
        </a:soli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27432" bIns="27432" anchor="ctr" upright="1"/>
        <a:lstStyle/>
        <a:p>
          <a:pPr algn="ctr" rtl="0">
            <a:defRPr sz="1000"/>
          </a:pPr>
          <a:r>
            <a:rPr lang="en-US" sz="1100" b="0" i="0" u="none" strike="noStrike" baseline="0">
              <a:solidFill>
                <a:srgbClr val="000000"/>
              </a:solidFill>
              <a:latin typeface="Calibri"/>
              <a:cs typeface="Calibri"/>
            </a:rPr>
            <a:t>Clear Sheet</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666750</xdr:colOff>
      <xdr:row>0</xdr:row>
      <xdr:rowOff>133350</xdr:rowOff>
    </xdr:from>
    <xdr:to>
      <xdr:col>2</xdr:col>
      <xdr:colOff>752475</xdr:colOff>
      <xdr:row>3</xdr:row>
      <xdr:rowOff>133350</xdr:rowOff>
    </xdr:to>
    <xdr:sp macro="[0]!Validation" textlink="">
      <xdr:nvSpPr>
        <xdr:cNvPr id="16548" name="Rectangle 1"/>
        <xdr:cNvSpPr>
          <a:spLocks noChangeArrowheads="1"/>
        </xdr:cNvSpPr>
      </xdr:nvSpPr>
      <xdr:spPr bwMode="auto">
        <a:xfrm>
          <a:off x="666750" y="133350"/>
          <a:ext cx="1762125" cy="619125"/>
        </a:xfrm>
        <a:prstGeom prst="rect">
          <a:avLst/>
        </a:prstGeom>
        <a:gradFill rotWithShape="1">
          <a:gsLst>
            <a:gs pos="0">
              <a:srgbClr val="DCFFA0"/>
            </a:gs>
            <a:gs pos="100000">
              <a:srgbClr val="A0CA4A"/>
            </a:gs>
          </a:gsLst>
          <a:lin ang="5400000"/>
        </a:gradFill>
        <a:ln w="9525">
          <a:solidFill>
            <a:srgbClr val="98B954"/>
          </a:solidFill>
          <a:miter lim="800000"/>
          <a:headEnd/>
          <a:tailEnd/>
        </a:ln>
        <a:effectLst>
          <a:outerShdw dist="23000" dir="5400000" rotWithShape="0">
            <a:srgbClr val="808080">
              <a:alpha val="34999"/>
            </a:srgbClr>
          </a:outerShdw>
        </a:effectLst>
      </xdr:spPr>
      <xdr:txBody>
        <a:bodyPr vertOverflow="clip" wrap="square" lIns="36576" tIns="36576" rIns="36576" bIns="36576" anchor="ctr" upright="1"/>
        <a:lstStyle/>
        <a:p>
          <a:pPr algn="ctr" rtl="0">
            <a:defRPr sz="1000"/>
          </a:pPr>
          <a:r>
            <a:rPr lang="en-US" sz="1600" b="0" i="0" u="none" strike="noStrike" baseline="0">
              <a:solidFill>
                <a:srgbClr val="000000"/>
              </a:solidFill>
              <a:latin typeface="Calibri"/>
              <a:cs typeface="Calibri"/>
            </a:rPr>
            <a:t>Validate that team can advance.</a:t>
          </a:r>
        </a:p>
      </xdr:txBody>
    </xdr:sp>
    <xdr:clientData/>
  </xdr:twoCellAnchor>
  <xdr:twoCellAnchor>
    <xdr:from>
      <xdr:col>3</xdr:col>
      <xdr:colOff>142875</xdr:colOff>
      <xdr:row>0</xdr:row>
      <xdr:rowOff>161925</xdr:rowOff>
    </xdr:from>
    <xdr:to>
      <xdr:col>4</xdr:col>
      <xdr:colOff>180975</xdr:colOff>
      <xdr:row>3</xdr:row>
      <xdr:rowOff>171450</xdr:rowOff>
    </xdr:to>
    <xdr:sp macro="[0]!ClearAdvancing" textlink="">
      <xdr:nvSpPr>
        <xdr:cNvPr id="16549" name="Rectangle 2"/>
        <xdr:cNvSpPr>
          <a:spLocks noChangeArrowheads="1"/>
        </xdr:cNvSpPr>
      </xdr:nvSpPr>
      <xdr:spPr bwMode="auto">
        <a:xfrm>
          <a:off x="2657475" y="161925"/>
          <a:ext cx="876300" cy="628650"/>
        </a:xfrm>
        <a:prstGeom prst="rect">
          <a:avLst/>
        </a:prstGeom>
        <a:gradFill rotWithShape="1">
          <a:gsLst>
            <a:gs pos="0">
              <a:srgbClr val="FF9A99"/>
            </a:gs>
            <a:gs pos="100000">
              <a:srgbClr val="D1403C"/>
            </a:gs>
          </a:gsLst>
          <a:lin ang="5400000"/>
        </a:gradFill>
        <a:ln w="9525">
          <a:solidFill>
            <a:srgbClr val="BE4B48"/>
          </a:solidFill>
          <a:miter lim="800000"/>
          <a:headEnd/>
          <a:tailEnd/>
        </a:ln>
        <a:effectLst>
          <a:outerShdw dist="23000" dir="5400000" rotWithShape="0">
            <a:srgbClr val="808080">
              <a:alpha val="34999"/>
            </a:srgbClr>
          </a:outerShdw>
        </a:effectLst>
      </xdr:spPr>
      <xdr:txBody>
        <a:bodyPr vertOverflow="clip" wrap="square" lIns="36576" tIns="36576" rIns="36576" bIns="36576" anchor="ctr" upright="1"/>
        <a:lstStyle/>
        <a:p>
          <a:pPr algn="ctr" rtl="0">
            <a:defRPr sz="1000"/>
          </a:pPr>
          <a:r>
            <a:rPr lang="en-US" sz="1800" b="0" i="0" u="none" strike="noStrike" baseline="0">
              <a:solidFill>
                <a:srgbClr val="000000"/>
              </a:solidFill>
              <a:latin typeface="Calibri"/>
              <a:cs typeface="Calibri"/>
            </a:rPr>
            <a:t>Clear Data</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1181100</xdr:colOff>
      <xdr:row>9</xdr:row>
      <xdr:rowOff>142875</xdr:rowOff>
    </xdr:from>
    <xdr:to>
      <xdr:col>0</xdr:col>
      <xdr:colOff>1952625</xdr:colOff>
      <xdr:row>12</xdr:row>
      <xdr:rowOff>66675</xdr:rowOff>
    </xdr:to>
    <xdr:pic>
      <xdr:nvPicPr>
        <xdr:cNvPr id="21950" name="Picture 8"/>
        <xdr:cNvPicPr>
          <a:picLocks noChangeAspect="1"/>
        </xdr:cNvPicPr>
      </xdr:nvPicPr>
      <xdr:blipFill>
        <a:blip xmlns:r="http://schemas.openxmlformats.org/officeDocument/2006/relationships" r:embed="rId1" cstate="print"/>
        <a:srcRect/>
        <a:stretch>
          <a:fillRect/>
        </a:stretch>
      </xdr:blipFill>
      <xdr:spPr bwMode="auto">
        <a:xfrm rot="-1163503">
          <a:off x="1181100" y="2819400"/>
          <a:ext cx="771525" cy="609600"/>
        </a:xfrm>
        <a:prstGeom prst="rect">
          <a:avLst/>
        </a:prstGeom>
        <a:noFill/>
        <a:ln w="9525">
          <a:noFill/>
          <a:miter lim="800000"/>
          <a:headEnd/>
          <a:tailEnd/>
        </a:ln>
      </xdr:spPr>
    </xdr:pic>
    <xdr:clientData/>
  </xdr:twoCellAnchor>
  <xdr:twoCellAnchor editAs="oneCell">
    <xdr:from>
      <xdr:col>0</xdr:col>
      <xdr:colOff>847725</xdr:colOff>
      <xdr:row>6</xdr:row>
      <xdr:rowOff>47625</xdr:rowOff>
    </xdr:from>
    <xdr:to>
      <xdr:col>0</xdr:col>
      <xdr:colOff>1314450</xdr:colOff>
      <xdr:row>7</xdr:row>
      <xdr:rowOff>123825</xdr:rowOff>
    </xdr:to>
    <xdr:pic>
      <xdr:nvPicPr>
        <xdr:cNvPr id="21951" name="Picture 21"/>
        <xdr:cNvPicPr>
          <a:picLocks noChangeAspect="1"/>
        </xdr:cNvPicPr>
      </xdr:nvPicPr>
      <xdr:blipFill>
        <a:blip xmlns:r="http://schemas.openxmlformats.org/officeDocument/2006/relationships" r:embed="rId2" cstate="print"/>
        <a:srcRect/>
        <a:stretch>
          <a:fillRect/>
        </a:stretch>
      </xdr:blipFill>
      <xdr:spPr bwMode="auto">
        <a:xfrm>
          <a:off x="847725" y="1952625"/>
          <a:ext cx="466725" cy="352425"/>
        </a:xfrm>
        <a:prstGeom prst="rect">
          <a:avLst/>
        </a:prstGeom>
        <a:noFill/>
        <a:ln w="9525">
          <a:noFill/>
          <a:miter lim="800000"/>
          <a:headEnd/>
          <a:tailEnd/>
        </a:ln>
      </xdr:spPr>
    </xdr:pic>
    <xdr:clientData/>
  </xdr:twoCellAnchor>
  <xdr:twoCellAnchor editAs="oneCell">
    <xdr:from>
      <xdr:col>0</xdr:col>
      <xdr:colOff>1295400</xdr:colOff>
      <xdr:row>13</xdr:row>
      <xdr:rowOff>447675</xdr:rowOff>
    </xdr:from>
    <xdr:to>
      <xdr:col>0</xdr:col>
      <xdr:colOff>1943100</xdr:colOff>
      <xdr:row>15</xdr:row>
      <xdr:rowOff>38100</xdr:rowOff>
    </xdr:to>
    <xdr:pic>
      <xdr:nvPicPr>
        <xdr:cNvPr id="21952" name="Picture 1"/>
        <xdr:cNvPicPr>
          <a:picLocks noChangeAspect="1"/>
        </xdr:cNvPicPr>
      </xdr:nvPicPr>
      <xdr:blipFill>
        <a:blip xmlns:r="http://schemas.openxmlformats.org/officeDocument/2006/relationships" r:embed="rId3" cstate="print"/>
        <a:srcRect/>
        <a:stretch>
          <a:fillRect/>
        </a:stretch>
      </xdr:blipFill>
      <xdr:spPr bwMode="auto">
        <a:xfrm>
          <a:off x="1295400" y="4324350"/>
          <a:ext cx="647700" cy="447675"/>
        </a:xfrm>
        <a:prstGeom prst="rect">
          <a:avLst/>
        </a:prstGeom>
        <a:noFill/>
        <a:ln w="9525">
          <a:noFill/>
          <a:miter lim="800000"/>
          <a:headEnd/>
          <a:tailEnd/>
        </a:ln>
      </xdr:spPr>
    </xdr:pic>
    <xdr:clientData/>
  </xdr:twoCellAnchor>
  <xdr:twoCellAnchor editAs="oneCell">
    <xdr:from>
      <xdr:col>0</xdr:col>
      <xdr:colOff>2000250</xdr:colOff>
      <xdr:row>15</xdr:row>
      <xdr:rowOff>9525</xdr:rowOff>
    </xdr:from>
    <xdr:to>
      <xdr:col>1</xdr:col>
      <xdr:colOff>828675</xdr:colOff>
      <xdr:row>16</xdr:row>
      <xdr:rowOff>9525</xdr:rowOff>
    </xdr:to>
    <xdr:pic>
      <xdr:nvPicPr>
        <xdr:cNvPr id="21953" name="Picture 2"/>
        <xdr:cNvPicPr>
          <a:picLocks noChangeAspect="1"/>
        </xdr:cNvPicPr>
      </xdr:nvPicPr>
      <xdr:blipFill>
        <a:blip xmlns:r="http://schemas.openxmlformats.org/officeDocument/2006/relationships" r:embed="rId4" cstate="print"/>
        <a:srcRect/>
        <a:stretch>
          <a:fillRect/>
        </a:stretch>
      </xdr:blipFill>
      <xdr:spPr bwMode="auto">
        <a:xfrm>
          <a:off x="2000250" y="4743450"/>
          <a:ext cx="895350" cy="457200"/>
        </a:xfrm>
        <a:prstGeom prst="rect">
          <a:avLst/>
        </a:prstGeom>
        <a:noFill/>
        <a:ln w="9525">
          <a:noFill/>
          <a:miter lim="800000"/>
          <a:headEnd/>
          <a:tailEnd/>
        </a:ln>
      </xdr:spPr>
    </xdr:pic>
    <xdr:clientData/>
  </xdr:twoCellAnchor>
  <xdr:twoCellAnchor editAs="oneCell">
    <xdr:from>
      <xdr:col>0</xdr:col>
      <xdr:colOff>1428750</xdr:colOff>
      <xdr:row>6</xdr:row>
      <xdr:rowOff>219075</xdr:rowOff>
    </xdr:from>
    <xdr:to>
      <xdr:col>0</xdr:col>
      <xdr:colOff>1962150</xdr:colOff>
      <xdr:row>7</xdr:row>
      <xdr:rowOff>238125</xdr:rowOff>
    </xdr:to>
    <xdr:pic>
      <xdr:nvPicPr>
        <xdr:cNvPr id="21954" name="Picture 3"/>
        <xdr:cNvPicPr>
          <a:picLocks noChangeAspect="1"/>
        </xdr:cNvPicPr>
      </xdr:nvPicPr>
      <xdr:blipFill>
        <a:blip xmlns:r="http://schemas.openxmlformats.org/officeDocument/2006/relationships" r:embed="rId5" cstate="print"/>
        <a:srcRect/>
        <a:stretch>
          <a:fillRect/>
        </a:stretch>
      </xdr:blipFill>
      <xdr:spPr bwMode="auto">
        <a:xfrm>
          <a:off x="1428750" y="2124075"/>
          <a:ext cx="533400" cy="295275"/>
        </a:xfrm>
        <a:prstGeom prst="rect">
          <a:avLst/>
        </a:prstGeom>
        <a:noFill/>
        <a:ln w="9525">
          <a:noFill/>
          <a:miter lim="800000"/>
          <a:headEnd/>
          <a:tailEnd/>
        </a:ln>
      </xdr:spPr>
    </xdr:pic>
    <xdr:clientData/>
  </xdr:twoCellAnchor>
  <xdr:twoCellAnchor editAs="oneCell">
    <xdr:from>
      <xdr:col>0</xdr:col>
      <xdr:colOff>1495425</xdr:colOff>
      <xdr:row>20</xdr:row>
      <xdr:rowOff>114300</xdr:rowOff>
    </xdr:from>
    <xdr:to>
      <xdr:col>1</xdr:col>
      <xdr:colOff>685800</xdr:colOff>
      <xdr:row>23</xdr:row>
      <xdr:rowOff>38100</xdr:rowOff>
    </xdr:to>
    <xdr:pic>
      <xdr:nvPicPr>
        <xdr:cNvPr id="21955" name="Picture 4"/>
        <xdr:cNvPicPr>
          <a:picLocks noChangeAspect="1"/>
        </xdr:cNvPicPr>
      </xdr:nvPicPr>
      <xdr:blipFill>
        <a:blip xmlns:r="http://schemas.openxmlformats.org/officeDocument/2006/relationships" r:embed="rId6" cstate="print"/>
        <a:srcRect/>
        <a:stretch>
          <a:fillRect/>
        </a:stretch>
      </xdr:blipFill>
      <xdr:spPr bwMode="auto">
        <a:xfrm>
          <a:off x="1495425" y="6677025"/>
          <a:ext cx="1257300" cy="933450"/>
        </a:xfrm>
        <a:prstGeom prst="rect">
          <a:avLst/>
        </a:prstGeom>
        <a:noFill/>
        <a:ln w="9525">
          <a:noFill/>
          <a:miter lim="800000"/>
          <a:headEnd/>
          <a:tailEnd/>
        </a:ln>
      </xdr:spPr>
    </xdr:pic>
    <xdr:clientData/>
  </xdr:twoCellAnchor>
  <xdr:twoCellAnchor editAs="oneCell">
    <xdr:from>
      <xdr:col>0</xdr:col>
      <xdr:colOff>1562100</xdr:colOff>
      <xdr:row>12</xdr:row>
      <xdr:rowOff>0</xdr:rowOff>
    </xdr:from>
    <xdr:to>
      <xdr:col>1</xdr:col>
      <xdr:colOff>723900</xdr:colOff>
      <xdr:row>13</xdr:row>
      <xdr:rowOff>47625</xdr:rowOff>
    </xdr:to>
    <xdr:pic>
      <xdr:nvPicPr>
        <xdr:cNvPr id="21956" name="Picture 5"/>
        <xdr:cNvPicPr>
          <a:picLocks noChangeAspect="1"/>
        </xdr:cNvPicPr>
      </xdr:nvPicPr>
      <xdr:blipFill>
        <a:blip xmlns:r="http://schemas.openxmlformats.org/officeDocument/2006/relationships" r:embed="rId7" cstate="print"/>
        <a:srcRect/>
        <a:stretch>
          <a:fillRect/>
        </a:stretch>
      </xdr:blipFill>
      <xdr:spPr bwMode="auto">
        <a:xfrm>
          <a:off x="1562100" y="3362325"/>
          <a:ext cx="1228725" cy="561975"/>
        </a:xfrm>
        <a:prstGeom prst="rect">
          <a:avLst/>
        </a:prstGeom>
        <a:noFill/>
        <a:ln w="9525">
          <a:noFill/>
          <a:miter lim="800000"/>
          <a:headEnd/>
          <a:tailEnd/>
        </a:ln>
      </xdr:spPr>
    </xdr:pic>
    <xdr:clientData/>
  </xdr:twoCellAnchor>
  <xdr:twoCellAnchor editAs="oneCell">
    <xdr:from>
      <xdr:col>0</xdr:col>
      <xdr:colOff>1600200</xdr:colOff>
      <xdr:row>17</xdr:row>
      <xdr:rowOff>0</xdr:rowOff>
    </xdr:from>
    <xdr:to>
      <xdr:col>1</xdr:col>
      <xdr:colOff>542925</xdr:colOff>
      <xdr:row>19</xdr:row>
      <xdr:rowOff>28575</xdr:rowOff>
    </xdr:to>
    <xdr:pic>
      <xdr:nvPicPr>
        <xdr:cNvPr id="21957" name="Picture 6"/>
        <xdr:cNvPicPr>
          <a:picLocks noChangeAspect="1"/>
        </xdr:cNvPicPr>
      </xdr:nvPicPr>
      <xdr:blipFill>
        <a:blip xmlns:r="http://schemas.openxmlformats.org/officeDocument/2006/relationships" r:embed="rId8" cstate="print"/>
        <a:srcRect/>
        <a:stretch>
          <a:fillRect/>
        </a:stretch>
      </xdr:blipFill>
      <xdr:spPr bwMode="auto">
        <a:xfrm>
          <a:off x="1600200" y="5705475"/>
          <a:ext cx="1009650" cy="600075"/>
        </a:xfrm>
        <a:prstGeom prst="rect">
          <a:avLst/>
        </a:prstGeom>
        <a:noFill/>
        <a:ln w="9525">
          <a:noFill/>
          <a:miter lim="800000"/>
          <a:headEnd/>
          <a:tailEnd/>
        </a:ln>
      </xdr:spPr>
    </xdr:pic>
    <xdr:clientData/>
  </xdr:twoCellAnchor>
  <xdr:twoCellAnchor editAs="oneCell">
    <xdr:from>
      <xdr:col>1</xdr:col>
      <xdr:colOff>457200</xdr:colOff>
      <xdr:row>23</xdr:row>
      <xdr:rowOff>314325</xdr:rowOff>
    </xdr:from>
    <xdr:to>
      <xdr:col>1</xdr:col>
      <xdr:colOff>990600</xdr:colOff>
      <xdr:row>25</xdr:row>
      <xdr:rowOff>104775</xdr:rowOff>
    </xdr:to>
    <xdr:pic>
      <xdr:nvPicPr>
        <xdr:cNvPr id="21958" name="Picture 7"/>
        <xdr:cNvPicPr>
          <a:picLocks noChangeAspect="1"/>
        </xdr:cNvPicPr>
      </xdr:nvPicPr>
      <xdr:blipFill>
        <a:blip xmlns:r="http://schemas.openxmlformats.org/officeDocument/2006/relationships" r:embed="rId9" cstate="print"/>
        <a:srcRect/>
        <a:stretch>
          <a:fillRect/>
        </a:stretch>
      </xdr:blipFill>
      <xdr:spPr bwMode="auto">
        <a:xfrm>
          <a:off x="2524125" y="7886700"/>
          <a:ext cx="533400" cy="590550"/>
        </a:xfrm>
        <a:prstGeom prst="rect">
          <a:avLst/>
        </a:prstGeom>
        <a:noFill/>
        <a:ln w="9525">
          <a:noFill/>
          <a:miter lim="800000"/>
          <a:headEnd/>
          <a:tailEnd/>
        </a:ln>
      </xdr:spPr>
    </xdr:pic>
    <xdr:clientData/>
  </xdr:twoCellAnchor>
  <xdr:twoCellAnchor editAs="oneCell">
    <xdr:from>
      <xdr:col>1</xdr:col>
      <xdr:colOff>485775</xdr:colOff>
      <xdr:row>12</xdr:row>
      <xdr:rowOff>495300</xdr:rowOff>
    </xdr:from>
    <xdr:to>
      <xdr:col>1</xdr:col>
      <xdr:colOff>1076325</xdr:colOff>
      <xdr:row>14</xdr:row>
      <xdr:rowOff>0</xdr:rowOff>
    </xdr:to>
    <xdr:pic>
      <xdr:nvPicPr>
        <xdr:cNvPr id="21959" name="Picture 13"/>
        <xdr:cNvPicPr>
          <a:picLocks noChangeAspect="1"/>
        </xdr:cNvPicPr>
      </xdr:nvPicPr>
      <xdr:blipFill>
        <a:blip xmlns:r="http://schemas.openxmlformats.org/officeDocument/2006/relationships" r:embed="rId10" cstate="print"/>
        <a:srcRect/>
        <a:stretch>
          <a:fillRect/>
        </a:stretch>
      </xdr:blipFill>
      <xdr:spPr bwMode="auto">
        <a:xfrm>
          <a:off x="2552700" y="3857625"/>
          <a:ext cx="590550" cy="476250"/>
        </a:xfrm>
        <a:prstGeom prst="rect">
          <a:avLst/>
        </a:prstGeom>
        <a:noFill/>
        <a:ln w="9525">
          <a:noFill/>
          <a:miter lim="800000"/>
          <a:headEnd/>
          <a:tailEnd/>
        </a:ln>
      </xdr:spPr>
    </xdr:pic>
    <xdr:clientData/>
  </xdr:twoCellAnchor>
  <xdr:twoCellAnchor editAs="oneCell">
    <xdr:from>
      <xdr:col>0</xdr:col>
      <xdr:colOff>1285875</xdr:colOff>
      <xdr:row>15</xdr:row>
      <xdr:rowOff>200025</xdr:rowOff>
    </xdr:from>
    <xdr:to>
      <xdr:col>0</xdr:col>
      <xdr:colOff>1847850</xdr:colOff>
      <xdr:row>17</xdr:row>
      <xdr:rowOff>104775</xdr:rowOff>
    </xdr:to>
    <xdr:pic>
      <xdr:nvPicPr>
        <xdr:cNvPr id="21960" name="Picture 15"/>
        <xdr:cNvPicPr>
          <a:picLocks noChangeAspect="1"/>
        </xdr:cNvPicPr>
      </xdr:nvPicPr>
      <xdr:blipFill>
        <a:blip xmlns:r="http://schemas.openxmlformats.org/officeDocument/2006/relationships" r:embed="rId11" cstate="print"/>
        <a:srcRect/>
        <a:stretch>
          <a:fillRect/>
        </a:stretch>
      </xdr:blipFill>
      <xdr:spPr bwMode="auto">
        <a:xfrm>
          <a:off x="1285875" y="4933950"/>
          <a:ext cx="561975" cy="876300"/>
        </a:xfrm>
        <a:prstGeom prst="rect">
          <a:avLst/>
        </a:prstGeom>
        <a:noFill/>
        <a:ln w="9525">
          <a:noFill/>
          <a:miter lim="800000"/>
          <a:headEnd/>
          <a:tailEnd/>
        </a:ln>
      </xdr:spPr>
    </xdr:pic>
    <xdr:clientData/>
  </xdr:twoCellAnchor>
  <xdr:twoCellAnchor editAs="oneCell">
    <xdr:from>
      <xdr:col>0</xdr:col>
      <xdr:colOff>1600200</xdr:colOff>
      <xdr:row>3</xdr:row>
      <xdr:rowOff>390525</xdr:rowOff>
    </xdr:from>
    <xdr:to>
      <xdr:col>1</xdr:col>
      <xdr:colOff>304800</xdr:colOff>
      <xdr:row>6</xdr:row>
      <xdr:rowOff>47625</xdr:rowOff>
    </xdr:to>
    <xdr:pic>
      <xdr:nvPicPr>
        <xdr:cNvPr id="21961" name="Picture 19"/>
        <xdr:cNvPicPr>
          <a:picLocks noChangeAspect="1"/>
        </xdr:cNvPicPr>
      </xdr:nvPicPr>
      <xdr:blipFill>
        <a:blip xmlns:r="http://schemas.openxmlformats.org/officeDocument/2006/relationships" r:embed="rId12" cstate="print"/>
        <a:srcRect/>
        <a:stretch>
          <a:fillRect/>
        </a:stretch>
      </xdr:blipFill>
      <xdr:spPr bwMode="auto">
        <a:xfrm>
          <a:off x="1600200" y="1314450"/>
          <a:ext cx="771525" cy="638175"/>
        </a:xfrm>
        <a:prstGeom prst="rect">
          <a:avLst/>
        </a:prstGeom>
        <a:noFill/>
        <a:ln w="9525">
          <a:noFill/>
          <a:miter lim="800000"/>
          <a:headEnd/>
          <a:tailEnd/>
        </a:ln>
      </xdr:spPr>
    </xdr:pic>
    <xdr:clientData/>
  </xdr:twoCellAnchor>
  <xdr:twoCellAnchor editAs="oneCell">
    <xdr:from>
      <xdr:col>0</xdr:col>
      <xdr:colOff>1800225</xdr:colOff>
      <xdr:row>24</xdr:row>
      <xdr:rowOff>352425</xdr:rowOff>
    </xdr:from>
    <xdr:to>
      <xdr:col>1</xdr:col>
      <xdr:colOff>266700</xdr:colOff>
      <xdr:row>26</xdr:row>
      <xdr:rowOff>47625</xdr:rowOff>
    </xdr:to>
    <xdr:pic>
      <xdr:nvPicPr>
        <xdr:cNvPr id="21962" name="Picture 20"/>
        <xdr:cNvPicPr>
          <a:picLocks noChangeAspect="1"/>
        </xdr:cNvPicPr>
      </xdr:nvPicPr>
      <xdr:blipFill>
        <a:blip xmlns:r="http://schemas.openxmlformats.org/officeDocument/2006/relationships" r:embed="rId13" cstate="print"/>
        <a:srcRect/>
        <a:stretch>
          <a:fillRect/>
        </a:stretch>
      </xdr:blipFill>
      <xdr:spPr bwMode="auto">
        <a:xfrm>
          <a:off x="1800225" y="8362950"/>
          <a:ext cx="533400" cy="523875"/>
        </a:xfrm>
        <a:prstGeom prst="rect">
          <a:avLst/>
        </a:prstGeom>
        <a:noFill/>
        <a:ln w="9525">
          <a:noFill/>
          <a:miter lim="800000"/>
          <a:headEnd/>
          <a:tailEnd/>
        </a:ln>
      </xdr:spPr>
    </xdr:pic>
    <xdr:clientData/>
  </xdr:twoCellAnchor>
  <xdr:twoCellAnchor editAs="oneCell">
    <xdr:from>
      <xdr:col>0</xdr:col>
      <xdr:colOff>1485900</xdr:colOff>
      <xdr:row>7</xdr:row>
      <xdr:rowOff>266700</xdr:rowOff>
    </xdr:from>
    <xdr:to>
      <xdr:col>1</xdr:col>
      <xdr:colOff>19050</xdr:colOff>
      <xdr:row>10</xdr:row>
      <xdr:rowOff>38100</xdr:rowOff>
    </xdr:to>
    <xdr:pic>
      <xdr:nvPicPr>
        <xdr:cNvPr id="21963" name="Picture 26"/>
        <xdr:cNvPicPr>
          <a:picLocks noChangeAspect="1"/>
        </xdr:cNvPicPr>
      </xdr:nvPicPr>
      <xdr:blipFill>
        <a:blip xmlns:r="http://schemas.openxmlformats.org/officeDocument/2006/relationships" r:embed="rId14" cstate="print"/>
        <a:srcRect/>
        <a:stretch>
          <a:fillRect/>
        </a:stretch>
      </xdr:blipFill>
      <xdr:spPr bwMode="auto">
        <a:xfrm>
          <a:off x="1485900" y="2447925"/>
          <a:ext cx="600075" cy="485775"/>
        </a:xfrm>
        <a:prstGeom prst="rect">
          <a:avLst/>
        </a:prstGeom>
        <a:noFill/>
        <a:ln w="9525">
          <a:noFill/>
          <a:miter lim="800000"/>
          <a:headEnd/>
          <a:tailEnd/>
        </a:ln>
      </xdr:spPr>
    </xdr:pic>
    <xdr:clientData/>
  </xdr:twoCellAnchor>
  <xdr:twoCellAnchor editAs="oneCell">
    <xdr:from>
      <xdr:col>0</xdr:col>
      <xdr:colOff>1943100</xdr:colOff>
      <xdr:row>0</xdr:row>
      <xdr:rowOff>9525</xdr:rowOff>
    </xdr:from>
    <xdr:to>
      <xdr:col>1</xdr:col>
      <xdr:colOff>1219200</xdr:colOff>
      <xdr:row>1</xdr:row>
      <xdr:rowOff>180975</xdr:rowOff>
    </xdr:to>
    <xdr:pic>
      <xdr:nvPicPr>
        <xdr:cNvPr id="21964" name="Picture 27"/>
        <xdr:cNvPicPr>
          <a:picLocks noChangeAspect="1"/>
        </xdr:cNvPicPr>
      </xdr:nvPicPr>
      <xdr:blipFill>
        <a:blip xmlns:r="http://schemas.openxmlformats.org/officeDocument/2006/relationships" r:embed="rId15" cstate="print"/>
        <a:srcRect/>
        <a:stretch>
          <a:fillRect/>
        </a:stretch>
      </xdr:blipFill>
      <xdr:spPr bwMode="auto">
        <a:xfrm>
          <a:off x="1943100" y="9525"/>
          <a:ext cx="1343025" cy="609600"/>
        </a:xfrm>
        <a:prstGeom prst="rect">
          <a:avLst/>
        </a:prstGeom>
        <a:noFill/>
        <a:ln w="9525">
          <a:noFill/>
          <a:miter lim="800000"/>
          <a:headEnd/>
          <a:tailEnd/>
        </a:ln>
      </xdr:spPr>
    </xdr:pic>
    <xdr:clientData/>
  </xdr:twoCellAnchor>
  <xdr:twoCellAnchor editAs="oneCell">
    <xdr:from>
      <xdr:col>1</xdr:col>
      <xdr:colOff>714375</xdr:colOff>
      <xdr:row>2</xdr:row>
      <xdr:rowOff>238125</xdr:rowOff>
    </xdr:from>
    <xdr:to>
      <xdr:col>1</xdr:col>
      <xdr:colOff>1219200</xdr:colOff>
      <xdr:row>4</xdr:row>
      <xdr:rowOff>9525</xdr:rowOff>
    </xdr:to>
    <xdr:pic>
      <xdr:nvPicPr>
        <xdr:cNvPr id="21965" name="Picture 3"/>
        <xdr:cNvPicPr>
          <a:picLocks noChangeAspect="1"/>
        </xdr:cNvPicPr>
      </xdr:nvPicPr>
      <xdr:blipFill>
        <a:blip xmlns:r="http://schemas.openxmlformats.org/officeDocument/2006/relationships" r:embed="rId16" cstate="print"/>
        <a:srcRect/>
        <a:stretch>
          <a:fillRect/>
        </a:stretch>
      </xdr:blipFill>
      <xdr:spPr bwMode="auto">
        <a:xfrm>
          <a:off x="2781300" y="885825"/>
          <a:ext cx="504825" cy="476250"/>
        </a:xfrm>
        <a:prstGeom prst="rect">
          <a:avLst/>
        </a:prstGeom>
        <a:noFill/>
        <a:ln w="9525">
          <a:noFill/>
          <a:miter lim="800000"/>
          <a:headEnd/>
          <a:tailEnd/>
        </a:ln>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reeAgent%20GoFlex%20DriveUsers/jrosen/Downloads/2011_Food_Factor_Scoring_Sheet-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reeAgent%20GoFlex%20DriveUsers/jrosen/Downloads/Jeff%20Score%20Sheet.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s://files.pbworks.com/Users/jrosen/Downloads/2011_Food_Factor_Scoring_Sheet-1.xls"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Read Me"/>
      <sheetName val="Score Sheet"/>
      <sheetName val="Score Log"/>
      <sheetName val="Scoring Summary"/>
      <sheetName val="Black&amp;White Printout"/>
      <sheetName val="Audience Display"/>
    </sheetNames>
    <sheetDataSet>
      <sheetData sheetId="0"/>
      <sheetData sheetId="1"/>
      <sheetData sheetId="2"/>
      <sheetData sheetId="3"/>
      <sheetData sheetId="4"/>
      <sheetData sheetId="5"/>
    </sheetDataSet>
  </externalBook>
</externalLink>
</file>

<file path=xl/externalLinks/externalLink2.xml><?xml version="1.0" encoding="utf-8"?>
<externalLink xmlns="http://schemas.openxmlformats.org/spreadsheetml/2006/main">
  <externalBook xmlns:r="http://schemas.openxmlformats.org/officeDocument/2006/relationships" r:id="rId1">
    <sheetNames>
      <sheetName val="Read Me"/>
      <sheetName val="Score Sheet"/>
      <sheetName val="Score Log"/>
      <sheetName val="Scoring Summary"/>
      <sheetName val="Black&amp;White Printout"/>
      <sheetName val="Judging worksheet"/>
      <sheetName val="Champion's"/>
      <sheetName val="Deliberation"/>
    </sheetNames>
    <sheetDataSet>
      <sheetData sheetId="0"/>
      <sheetData sheetId="1"/>
      <sheetData sheetId="2"/>
      <sheetData sheetId="3"/>
      <sheetData sheetId="4"/>
      <sheetData sheetId="5"/>
      <sheetData sheetId="6"/>
      <sheetData sheetId="7"/>
    </sheetDataSet>
  </externalBook>
</externalLink>
</file>

<file path=xl/externalLinks/externalLink3.xml><?xml version="1.0" encoding="utf-8"?>
<externalLink xmlns="http://schemas.openxmlformats.org/spreadsheetml/2006/main">
  <externalBook xmlns:r="http://schemas.openxmlformats.org/officeDocument/2006/relationships" r:id="rId1">
    <sheetNames>
      <sheetName val="Read Me"/>
      <sheetName val="Score Sheet"/>
      <sheetName val="Score Log"/>
      <sheetName val="Scoring Summary"/>
      <sheetName val="Black&amp;White Printout"/>
      <sheetName val="Audience Display"/>
      <sheetName val="Ref Score Sheet"/>
    </sheetNames>
    <sheetDataSet>
      <sheetData sheetId="0" refreshError="1"/>
      <sheetData sheetId="1" refreshError="1"/>
      <sheetData sheetId="2" refreshError="1"/>
      <sheetData sheetId="3"/>
      <sheetData sheetId="4" refreshError="1"/>
      <sheetData sheetId="5" refreshError="1"/>
      <sheetData sheetId="6"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4.vml"/></Relationships>
</file>

<file path=xl/worksheets/_rels/sheet12.xml.rels><?xml version="1.0" encoding="UTF-8" standalone="yes"?>
<Relationships xmlns="http://schemas.openxmlformats.org/package/2006/relationships"><Relationship Id="rId2" Type="http://schemas.openxmlformats.org/officeDocument/2006/relationships/vmlDrawing" Target="../drawings/vmlDrawing5.vml"/><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3.v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sheetPr codeName="Sheet7"/>
  <dimension ref="A1:A21"/>
  <sheetViews>
    <sheetView workbookViewId="0">
      <selection activeCell="A3" sqref="A3"/>
    </sheetView>
  </sheetViews>
  <sheetFormatPr defaultColWidth="9.125" defaultRowHeight="15"/>
  <cols>
    <col min="1" max="1" width="98.875" style="126" customWidth="1"/>
    <col min="2" max="16384" width="9.125" style="126"/>
  </cols>
  <sheetData>
    <row r="1" spans="1:1" ht="40.5" customHeight="1">
      <c r="A1" s="125" t="s">
        <v>128</v>
      </c>
    </row>
    <row r="2" spans="1:1" s="127" customFormat="1" ht="9.75" customHeight="1"/>
    <row r="3" spans="1:1" ht="60">
      <c r="A3" s="126" t="s">
        <v>40</v>
      </c>
    </row>
    <row r="4" spans="1:1" ht="9.75" customHeight="1">
      <c r="A4" s="127"/>
    </row>
    <row r="5" spans="1:1" ht="75">
      <c r="A5" s="126" t="s">
        <v>127</v>
      </c>
    </row>
    <row r="6" spans="1:1" ht="9.75" customHeight="1">
      <c r="A6" s="127"/>
    </row>
    <row r="7" spans="1:1" ht="60">
      <c r="A7" s="126" t="s">
        <v>41</v>
      </c>
    </row>
    <row r="8" spans="1:1" ht="9.75" customHeight="1">
      <c r="A8" s="127"/>
    </row>
    <row r="9" spans="1:1" ht="75">
      <c r="A9" s="126" t="s">
        <v>42</v>
      </c>
    </row>
    <row r="10" spans="1:1" ht="9.75" customHeight="1">
      <c r="A10" s="127"/>
    </row>
    <row r="11" spans="1:1" ht="60">
      <c r="A11" s="126" t="s">
        <v>43</v>
      </c>
    </row>
    <row r="12" spans="1:1" ht="9.75" customHeight="1">
      <c r="A12" s="127"/>
    </row>
    <row r="13" spans="1:1" ht="75">
      <c r="A13" s="126" t="s">
        <v>44</v>
      </c>
    </row>
    <row r="14" spans="1:1" ht="9.75" customHeight="1">
      <c r="A14" s="127"/>
    </row>
    <row r="15" spans="1:1" ht="30">
      <c r="A15" s="126" t="s">
        <v>45</v>
      </c>
    </row>
    <row r="16" spans="1:1" ht="9.75" customHeight="1">
      <c r="A16" s="127"/>
    </row>
    <row r="17" spans="1:1" ht="75">
      <c r="A17" s="128" t="s">
        <v>46</v>
      </c>
    </row>
    <row r="18" spans="1:1" ht="63">
      <c r="A18" s="129" t="s">
        <v>47</v>
      </c>
    </row>
    <row r="19" spans="1:1" ht="63">
      <c r="A19" s="129" t="s">
        <v>48</v>
      </c>
    </row>
    <row r="20" spans="1:1" ht="90">
      <c r="A20" s="130" t="s">
        <v>49</v>
      </c>
    </row>
    <row r="21" spans="1:1">
      <c r="A21" s="127"/>
    </row>
  </sheetData>
  <pageMargins left="0.75" right="0.75" top="1" bottom="1" header="0.5" footer="0.5"/>
  <pageSetup orientation="portrait" verticalDpi="300"/>
  <headerFooter alignWithMargins="0"/>
  <rowBreaks count="1" manualBreakCount="1">
    <brk id="16" max="16383" man="1"/>
  </rowBreaks>
</worksheet>
</file>

<file path=xl/worksheets/sheet10.xml><?xml version="1.0" encoding="utf-8"?>
<worksheet xmlns="http://schemas.openxmlformats.org/spreadsheetml/2006/main" xmlns:r="http://schemas.openxmlformats.org/officeDocument/2006/relationships">
  <sheetPr codeName="Sheet15"/>
  <dimension ref="A1:I48"/>
  <sheetViews>
    <sheetView workbookViewId="0">
      <selection activeCell="F3" sqref="F3:I3"/>
    </sheetView>
  </sheetViews>
  <sheetFormatPr defaultColWidth="11" defaultRowHeight="15.75"/>
  <sheetData>
    <row r="1" spans="1:9" ht="16.5" thickBot="1"/>
    <row r="2" spans="1:9">
      <c r="F2" s="234" t="s">
        <v>129</v>
      </c>
      <c r="G2" s="235"/>
      <c r="H2" s="235"/>
      <c r="I2" s="236"/>
    </row>
    <row r="3" spans="1:9" ht="16.5" thickBot="1">
      <c r="F3" s="237">
        <v>0.7</v>
      </c>
      <c r="G3" s="238"/>
      <c r="H3" s="238"/>
      <c r="I3" s="239"/>
    </row>
    <row r="4" spans="1:9">
      <c r="E4">
        <f>('Judging worksheet'!X4-4)*F3</f>
        <v>0</v>
      </c>
    </row>
    <row r="5" spans="1:9" s="13" customFormat="1" ht="31.5">
      <c r="A5" s="13" t="s">
        <v>0</v>
      </c>
      <c r="B5" s="13" t="s">
        <v>80</v>
      </c>
      <c r="C5" s="13" t="s">
        <v>81</v>
      </c>
      <c r="D5" s="13" t="s">
        <v>82</v>
      </c>
    </row>
    <row r="6" spans="1:9">
      <c r="C6" t="e">
        <f>LOOKUP(A6,'Judging worksheet'!$A$5:$A$48,'Judging worksheet'!$R$5:$R$48)</f>
        <v>#N/A</v>
      </c>
      <c r="D6" t="e">
        <f>IF(C6&lt;(('Judging worksheet'!$X$4-4)*0.4),"YES","NO")</f>
        <v>#N/A</v>
      </c>
    </row>
    <row r="7" spans="1:9">
      <c r="C7" t="e">
        <f>LOOKUP(A7,'Judging worksheet'!$A$5:$A$48,'Judging worksheet'!$R$5:$R$48)</f>
        <v>#N/A</v>
      </c>
      <c r="D7" t="e">
        <f>IF(C7&lt;(('Judging worksheet'!$X$4-4)*0.4),"YES","NO")</f>
        <v>#N/A</v>
      </c>
    </row>
    <row r="8" spans="1:9">
      <c r="C8" t="e">
        <f>LOOKUP(A8,'Judging worksheet'!$A$5:$A$48,'Judging worksheet'!$R$5:$R$48)</f>
        <v>#N/A</v>
      </c>
      <c r="D8" t="e">
        <f>IF(C8&lt;(('Judging worksheet'!$X$4-4)*0.4),"YES","NO")</f>
        <v>#N/A</v>
      </c>
    </row>
    <row r="9" spans="1:9">
      <c r="C9" t="e">
        <f>LOOKUP(A9,'Judging worksheet'!$A$5:$A$48,'Judging worksheet'!$R$5:$R$48)</f>
        <v>#N/A</v>
      </c>
      <c r="D9" t="e">
        <f>IF(C9&lt;(('Judging worksheet'!$X$4-4)*0.4),"YES","NO")</f>
        <v>#N/A</v>
      </c>
    </row>
    <row r="10" spans="1:9">
      <c r="C10" t="e">
        <f>LOOKUP(A10,'Judging worksheet'!$A$5:$A$48,'Judging worksheet'!$R$5:$R$48)</f>
        <v>#N/A</v>
      </c>
      <c r="D10" t="e">
        <f>IF(C10&lt;(('Judging worksheet'!$X$4-4)*0.4),"YES","NO")</f>
        <v>#N/A</v>
      </c>
    </row>
    <row r="11" spans="1:9">
      <c r="C11" t="e">
        <f>LOOKUP(A11,'Judging worksheet'!$A$5:$A$48,'Judging worksheet'!$R$5:$R$48)</f>
        <v>#N/A</v>
      </c>
      <c r="D11" t="e">
        <f>IF(C11&lt;(('Judging worksheet'!$X$4-4)*0.4),"YES","NO")</f>
        <v>#N/A</v>
      </c>
    </row>
    <row r="12" spans="1:9">
      <c r="C12" t="e">
        <f>LOOKUP(A12,'Judging worksheet'!$A$5:$A$48,'Judging worksheet'!$R$5:$R$48)</f>
        <v>#N/A</v>
      </c>
      <c r="D12" t="e">
        <f>IF(C12&lt;(('Judging worksheet'!$X$4-4)*0.4),"YES","NO")</f>
        <v>#N/A</v>
      </c>
    </row>
    <row r="13" spans="1:9">
      <c r="C13" t="e">
        <f>LOOKUP(A13,'Judging worksheet'!$A$5:$A$48,'Judging worksheet'!$R$5:$R$48)</f>
        <v>#N/A</v>
      </c>
      <c r="D13" t="e">
        <f>IF(C13&lt;(('Judging worksheet'!$X$4-4)*0.4),"YES","NO")</f>
        <v>#N/A</v>
      </c>
    </row>
    <row r="14" spans="1:9">
      <c r="C14" t="e">
        <f>LOOKUP(A14,'Judging worksheet'!$A$5:$A$48,'Judging worksheet'!$R$5:$R$48)</f>
        <v>#N/A</v>
      </c>
      <c r="D14" t="e">
        <f>IF(C14&lt;(('Judging worksheet'!$X$4-4)*0.4),"YES","NO")</f>
        <v>#N/A</v>
      </c>
    </row>
    <row r="15" spans="1:9">
      <c r="C15" t="e">
        <f>LOOKUP(A15,'Judging worksheet'!$A$5:$A$48,'Judging worksheet'!$R$5:$R$48)</f>
        <v>#N/A</v>
      </c>
      <c r="D15" t="e">
        <f>IF(C15&lt;(('Judging worksheet'!$X$4-4)*0.4),"YES","NO")</f>
        <v>#N/A</v>
      </c>
    </row>
    <row r="16" spans="1:9">
      <c r="C16" t="e">
        <f>LOOKUP(A16,'Judging worksheet'!$A$5:$A$48,'Judging worksheet'!$R$5:$R$48)</f>
        <v>#N/A</v>
      </c>
      <c r="D16" t="e">
        <f>IF(C16&lt;(('Judging worksheet'!$X$4-4)*0.4),"YES","NO")</f>
        <v>#N/A</v>
      </c>
    </row>
    <row r="17" spans="3:4">
      <c r="C17" t="e">
        <f>LOOKUP(A17,'Judging worksheet'!$A$5:$A$48,'Judging worksheet'!$R$5:$R$48)</f>
        <v>#N/A</v>
      </c>
      <c r="D17" t="e">
        <f>IF(C17&lt;(('Judging worksheet'!$X$4-4)*0.4),"YES","NO")</f>
        <v>#N/A</v>
      </c>
    </row>
    <row r="18" spans="3:4">
      <c r="C18" t="e">
        <f>LOOKUP(A18,'Judging worksheet'!$A$5:$A$48,'Judging worksheet'!$R$5:$R$48)</f>
        <v>#N/A</v>
      </c>
      <c r="D18" t="e">
        <f>IF(C18&lt;(('Judging worksheet'!$X$4-4)*0.4),"YES","NO")</f>
        <v>#N/A</v>
      </c>
    </row>
    <row r="19" spans="3:4">
      <c r="C19" t="e">
        <f>LOOKUP(A19,'Judging worksheet'!$A$5:$A$48,'Judging worksheet'!$R$5:$R$48)</f>
        <v>#N/A</v>
      </c>
      <c r="D19" t="e">
        <f>IF(C19&lt;(('Judging worksheet'!$X$4-4)*0.4),"YES","NO")</f>
        <v>#N/A</v>
      </c>
    </row>
    <row r="20" spans="3:4">
      <c r="C20" t="e">
        <f>LOOKUP(A20,'Judging worksheet'!$A$5:$A$48,'Judging worksheet'!$R$5:$R$48)</f>
        <v>#N/A</v>
      </c>
      <c r="D20" t="e">
        <f>IF(C20&lt;(('Judging worksheet'!$X$4-4)*0.4),"YES","NO")</f>
        <v>#N/A</v>
      </c>
    </row>
    <row r="21" spans="3:4">
      <c r="C21" t="e">
        <f>LOOKUP(A21,'Judging worksheet'!$A$5:$A$48,'Judging worksheet'!$R$5:$R$48)</f>
        <v>#N/A</v>
      </c>
      <c r="D21" t="e">
        <f>IF(C21&lt;(('Judging worksheet'!$X$4-4)*0.4),"YES","NO")</f>
        <v>#N/A</v>
      </c>
    </row>
    <row r="22" spans="3:4">
      <c r="C22" t="e">
        <f>LOOKUP(A22,'Judging worksheet'!$A$5:$A$48,'Judging worksheet'!$R$5:$R$48)</f>
        <v>#N/A</v>
      </c>
      <c r="D22" t="e">
        <f>IF(C22&lt;(('Judging worksheet'!$X$4-4)*0.4),"YES","NO")</f>
        <v>#N/A</v>
      </c>
    </row>
    <row r="23" spans="3:4">
      <c r="C23" t="e">
        <f>LOOKUP(A23,'Judging worksheet'!$A$5:$A$48,'Judging worksheet'!$R$5:$R$48)</f>
        <v>#N/A</v>
      </c>
      <c r="D23" t="e">
        <f>IF(C23&lt;(('Judging worksheet'!$X$4-4)*0.4),"YES","NO")</f>
        <v>#N/A</v>
      </c>
    </row>
    <row r="24" spans="3:4">
      <c r="C24" t="e">
        <f>LOOKUP(A24,'Judging worksheet'!$A$5:$A$48,'Judging worksheet'!$R$5:$R$48)</f>
        <v>#N/A</v>
      </c>
      <c r="D24" t="e">
        <f>IF(C24&lt;(('Judging worksheet'!$X$4-4)*0.4),"YES","NO")</f>
        <v>#N/A</v>
      </c>
    </row>
    <row r="25" spans="3:4">
      <c r="C25" t="e">
        <f>LOOKUP(A25,'Judging worksheet'!$A$5:$A$48,'Judging worksheet'!$R$5:$R$48)</f>
        <v>#N/A</v>
      </c>
      <c r="D25" t="e">
        <f>IF(C25&lt;(('Judging worksheet'!$X$4-4)*0.4),"YES","NO")</f>
        <v>#N/A</v>
      </c>
    </row>
    <row r="26" spans="3:4">
      <c r="C26" t="e">
        <f>LOOKUP(A26,'Judging worksheet'!$A$5:$A$48,'Judging worksheet'!$R$5:$R$48)</f>
        <v>#N/A</v>
      </c>
      <c r="D26" t="e">
        <f>IF(C26&lt;(('Judging worksheet'!$X$4-4)*0.4),"YES","NO")</f>
        <v>#N/A</v>
      </c>
    </row>
    <row r="27" spans="3:4">
      <c r="C27" t="e">
        <f>LOOKUP(A27,'Judging worksheet'!$A$5:$A$48,'Judging worksheet'!$R$5:$R$48)</f>
        <v>#N/A</v>
      </c>
      <c r="D27" t="e">
        <f>IF(C27&lt;(('Judging worksheet'!$X$4-4)*0.4),"YES","NO")</f>
        <v>#N/A</v>
      </c>
    </row>
    <row r="28" spans="3:4">
      <c r="C28" t="e">
        <f>LOOKUP(A28,'Judging worksheet'!$A$5:$A$48,'Judging worksheet'!$R$5:$R$48)</f>
        <v>#N/A</v>
      </c>
      <c r="D28" t="e">
        <f>IF(C28&lt;(('Judging worksheet'!$X$4-4)*0.4),"YES","NO")</f>
        <v>#N/A</v>
      </c>
    </row>
    <row r="29" spans="3:4">
      <c r="C29" t="e">
        <f>LOOKUP(A29,'Judging worksheet'!$A$5:$A$48,'Judging worksheet'!$R$5:$R$48)</f>
        <v>#N/A</v>
      </c>
      <c r="D29" t="e">
        <f>IF(C29&lt;(('Judging worksheet'!$X$4-4)*0.4),"YES","NO")</f>
        <v>#N/A</v>
      </c>
    </row>
    <row r="30" spans="3:4">
      <c r="C30" t="e">
        <f>LOOKUP(A30,'Judging worksheet'!$A$5:$A$48,'Judging worksheet'!$R$5:$R$48)</f>
        <v>#N/A</v>
      </c>
      <c r="D30" t="e">
        <f>IF(C30&lt;(('Judging worksheet'!$X$4-4)*0.4),"YES","NO")</f>
        <v>#N/A</v>
      </c>
    </row>
    <row r="31" spans="3:4">
      <c r="C31" t="e">
        <f>LOOKUP(A31,'Judging worksheet'!$A$5:$A$48,'Judging worksheet'!$R$5:$R$48)</f>
        <v>#N/A</v>
      </c>
      <c r="D31" t="e">
        <f>IF(C31&lt;(('Judging worksheet'!$X$4-4)*0.4),"YES","NO")</f>
        <v>#N/A</v>
      </c>
    </row>
    <row r="32" spans="3:4">
      <c r="C32" t="e">
        <f>LOOKUP(A32,'Judging worksheet'!$A$5:$A$48,'Judging worksheet'!$R$5:$R$48)</f>
        <v>#N/A</v>
      </c>
      <c r="D32" t="e">
        <f>IF(C32&lt;(('Judging worksheet'!$X$4-4)*0.4),"YES","NO")</f>
        <v>#N/A</v>
      </c>
    </row>
    <row r="33" spans="3:4">
      <c r="C33" t="e">
        <f>LOOKUP(A33,'Judging worksheet'!$A$5:$A$48,'Judging worksheet'!$R$5:$R$48)</f>
        <v>#N/A</v>
      </c>
      <c r="D33" t="e">
        <f>IF(C33&lt;(('Judging worksheet'!$X$4-4)*0.4),"YES","NO")</f>
        <v>#N/A</v>
      </c>
    </row>
    <row r="34" spans="3:4">
      <c r="C34" t="e">
        <f>LOOKUP(A34,'Judging worksheet'!$A$5:$A$48,'Judging worksheet'!$R$5:$R$48)</f>
        <v>#N/A</v>
      </c>
      <c r="D34" t="e">
        <f>IF(C34&lt;(('Judging worksheet'!$X$4-4)*0.4),"YES","NO")</f>
        <v>#N/A</v>
      </c>
    </row>
    <row r="35" spans="3:4">
      <c r="C35" t="e">
        <f>LOOKUP(A35,'Judging worksheet'!$A$5:$A$48,'Judging worksheet'!$R$5:$R$48)</f>
        <v>#N/A</v>
      </c>
      <c r="D35" t="e">
        <f>IF(C35&lt;(('Judging worksheet'!$X$4-4)*0.4),"YES","NO")</f>
        <v>#N/A</v>
      </c>
    </row>
    <row r="36" spans="3:4">
      <c r="C36" t="e">
        <f>LOOKUP(A36,'Judging worksheet'!$A$5:$A$48,'Judging worksheet'!$R$5:$R$48)</f>
        <v>#N/A</v>
      </c>
      <c r="D36" t="e">
        <f>IF(C36&lt;(('Judging worksheet'!$X$4-4)*0.4),"YES","NO")</f>
        <v>#N/A</v>
      </c>
    </row>
    <row r="37" spans="3:4">
      <c r="C37" t="e">
        <f>LOOKUP(A37,'Judging worksheet'!$A$5:$A$48,'Judging worksheet'!$R$5:$R$48)</f>
        <v>#N/A</v>
      </c>
      <c r="D37" t="e">
        <f>IF(C37&lt;(('Judging worksheet'!$X$4-4)*0.4),"YES","NO")</f>
        <v>#N/A</v>
      </c>
    </row>
    <row r="38" spans="3:4">
      <c r="C38" t="e">
        <f>LOOKUP(A38,'Judging worksheet'!$A$5:$A$48,'Judging worksheet'!$R$5:$R$48)</f>
        <v>#N/A</v>
      </c>
      <c r="D38" t="e">
        <f>IF(C38&lt;(('Judging worksheet'!$X$4-4)*0.4),"YES","NO")</f>
        <v>#N/A</v>
      </c>
    </row>
    <row r="39" spans="3:4">
      <c r="C39" t="e">
        <f>LOOKUP(A39,'Judging worksheet'!$A$5:$A$48,'Judging worksheet'!$R$5:$R$48)</f>
        <v>#N/A</v>
      </c>
      <c r="D39" t="e">
        <f>IF(C39&lt;(('Judging worksheet'!$X$4-4)*0.4),"YES","NO")</f>
        <v>#N/A</v>
      </c>
    </row>
    <row r="40" spans="3:4">
      <c r="C40" t="e">
        <f>LOOKUP(A40,'Judging worksheet'!$A$5:$A$48,'Judging worksheet'!$R$5:$R$48)</f>
        <v>#N/A</v>
      </c>
      <c r="D40" t="e">
        <f>IF(C40&lt;(('Judging worksheet'!$X$4-4)*0.4),"YES","NO")</f>
        <v>#N/A</v>
      </c>
    </row>
    <row r="41" spans="3:4">
      <c r="C41" t="e">
        <f>LOOKUP(A41,'Judging worksheet'!$A$5:$A$48,'Judging worksheet'!$R$5:$R$48)</f>
        <v>#N/A</v>
      </c>
      <c r="D41" t="e">
        <f>IF(C41&lt;(('Judging worksheet'!$X$4-4)*0.4),"YES","NO")</f>
        <v>#N/A</v>
      </c>
    </row>
    <row r="42" spans="3:4">
      <c r="C42" t="e">
        <f>LOOKUP(A42,'Judging worksheet'!$A$5:$A$48,'Judging worksheet'!$R$5:$R$48)</f>
        <v>#N/A</v>
      </c>
      <c r="D42" t="e">
        <f>IF(C42&lt;(('Judging worksheet'!$X$4-4)*0.4),"YES","NO")</f>
        <v>#N/A</v>
      </c>
    </row>
    <row r="43" spans="3:4">
      <c r="C43" t="e">
        <f>LOOKUP(A43,'Judging worksheet'!$A$5:$A$48,'Judging worksheet'!$R$5:$R$48)</f>
        <v>#N/A</v>
      </c>
      <c r="D43" t="e">
        <f>IF(C43&lt;(('Judging worksheet'!$X$4-4)*0.4),"YES","NO")</f>
        <v>#N/A</v>
      </c>
    </row>
    <row r="44" spans="3:4">
      <c r="C44" t="e">
        <f>LOOKUP(A44,'Judging worksheet'!$A$5:$A$48,'Judging worksheet'!$R$5:$R$48)</f>
        <v>#N/A</v>
      </c>
      <c r="D44" t="e">
        <f>IF(C44&lt;(('Judging worksheet'!$X$4-4)*0.4),"YES","NO")</f>
        <v>#N/A</v>
      </c>
    </row>
    <row r="45" spans="3:4">
      <c r="C45" t="e">
        <f>LOOKUP(A45,'Judging worksheet'!$A$5:$A$48,'Judging worksheet'!$R$5:$R$48)</f>
        <v>#N/A</v>
      </c>
      <c r="D45" t="e">
        <f>IF(C45&lt;(('Judging worksheet'!$X$4-4)*0.4),"YES","NO")</f>
        <v>#N/A</v>
      </c>
    </row>
    <row r="46" spans="3:4">
      <c r="C46" t="e">
        <f>LOOKUP(A46,'Judging worksheet'!$A$5:$A$48,'Judging worksheet'!$R$5:$R$48)</f>
        <v>#N/A</v>
      </c>
      <c r="D46" t="e">
        <f>IF(C46&lt;(('Judging worksheet'!$X$4-4)*0.4),"YES","NO")</f>
        <v>#N/A</v>
      </c>
    </row>
    <row r="47" spans="3:4">
      <c r="C47" t="e">
        <f>LOOKUP(A47,'Judging worksheet'!$A$5:$A$48,'Judging worksheet'!$R$5:$R$48)</f>
        <v>#N/A</v>
      </c>
      <c r="D47" t="e">
        <f>IF(C47&lt;(('Judging worksheet'!$X$4-4)*0.4),"YES","NO")</f>
        <v>#N/A</v>
      </c>
    </row>
    <row r="48" spans="3:4">
      <c r="C48" t="e">
        <f>LOOKUP(A48,'Judging worksheet'!$A$5:$A$48,'Judging worksheet'!$R$5:$R$48)</f>
        <v>#N/A</v>
      </c>
      <c r="D48" t="e">
        <f>IF(C48&lt;(('Judging worksheet'!$X$4-4)*0.4),"YES","NO")</f>
        <v>#N/A</v>
      </c>
    </row>
  </sheetData>
  <sheetProtection password="DE07" sheet="1" objects="1" scenarios="1" selectLockedCells="1"/>
  <mergeCells count="2">
    <mergeCell ref="F2:I2"/>
    <mergeCell ref="F3:I3"/>
  </mergeCells>
  <pageMargins left="0.75" right="0.75" top="1" bottom="1" header="0.5" footer="0.5"/>
  <pageSetup orientation="portrait" horizontalDpi="4294967292" verticalDpi="4294967292"/>
  <headerFooter alignWithMargins="0"/>
  <drawing r:id="rId1"/>
</worksheet>
</file>

<file path=xl/worksheets/sheet11.xml><?xml version="1.0" encoding="utf-8"?>
<worksheet xmlns="http://schemas.openxmlformats.org/spreadsheetml/2006/main" xmlns:r="http://schemas.openxmlformats.org/officeDocument/2006/relationships">
  <sheetPr codeName="Sheet5"/>
  <dimension ref="A1:G55"/>
  <sheetViews>
    <sheetView workbookViewId="0">
      <selection activeCell="H49" sqref="H49"/>
    </sheetView>
  </sheetViews>
  <sheetFormatPr defaultColWidth="8.625" defaultRowHeight="15"/>
  <cols>
    <col min="1" max="1" width="8.625" style="17" customWidth="1"/>
    <col min="2" max="2" width="29.625" style="17" customWidth="1"/>
    <col min="3" max="3" width="8.625" style="17" customWidth="1"/>
    <col min="4" max="7" width="8.125" style="17" customWidth="1"/>
    <col min="8" max="8" width="23.625" style="17" customWidth="1"/>
    <col min="9" max="16384" width="8.625" style="17"/>
  </cols>
  <sheetData>
    <row r="1" spans="1:7" ht="3" customHeight="1">
      <c r="A1" s="240"/>
      <c r="B1" s="241"/>
      <c r="C1" s="241"/>
      <c r="D1" s="241"/>
      <c r="E1" s="241"/>
      <c r="F1" s="241"/>
    </row>
    <row r="2" spans="1:7" ht="15" customHeight="1">
      <c r="A2" s="242" t="s">
        <v>19</v>
      </c>
      <c r="B2" s="242"/>
      <c r="C2" s="242"/>
      <c r="D2" s="242"/>
      <c r="E2" s="242"/>
      <c r="F2" s="242"/>
      <c r="G2" s="242"/>
    </row>
    <row r="3" spans="1:7" ht="3.75" customHeight="1">
      <c r="A3" s="18"/>
      <c r="B3" s="243"/>
      <c r="C3" s="243"/>
      <c r="D3" s="243"/>
      <c r="E3" s="243"/>
      <c r="F3" s="19"/>
      <c r="G3" s="19"/>
    </row>
    <row r="4" spans="1:7" ht="3.75" customHeight="1">
      <c r="A4" s="20"/>
      <c r="B4" s="21"/>
      <c r="C4" s="22"/>
      <c r="D4" s="23"/>
      <c r="E4" s="23"/>
      <c r="F4" s="23"/>
      <c r="G4" s="23"/>
    </row>
    <row r="5" spans="1:7" s="29" customFormat="1">
      <c r="A5" s="24" t="s">
        <v>20</v>
      </c>
      <c r="B5" s="25" t="s">
        <v>21</v>
      </c>
      <c r="C5" s="26" t="s">
        <v>22</v>
      </c>
      <c r="D5" s="27" t="s">
        <v>23</v>
      </c>
      <c r="E5" s="27" t="s">
        <v>24</v>
      </c>
      <c r="F5" s="27" t="s">
        <v>25</v>
      </c>
      <c r="G5" s="28" t="s">
        <v>26</v>
      </c>
    </row>
    <row r="6" spans="1:7" s="29" customFormat="1" ht="14.25" customHeight="1">
      <c r="A6" s="30">
        <f>'Scoring Summary'!B9</f>
        <v>0</v>
      </c>
      <c r="B6" s="31">
        <f>'Scoring Summary'!C9</f>
        <v>0</v>
      </c>
      <c r="C6" s="32">
        <f>'Scoring Summary'!D9</f>
        <v>0</v>
      </c>
      <c r="D6" s="33">
        <f>'Scoring Summary'!E9</f>
        <v>0</v>
      </c>
      <c r="E6" s="33">
        <f>'Scoring Summary'!F9</f>
        <v>0</v>
      </c>
      <c r="F6" s="33">
        <f>'Scoring Summary'!G9</f>
        <v>0</v>
      </c>
      <c r="G6" s="34" t="str">
        <f>'Scoring Summary'!H9</f>
        <v/>
      </c>
    </row>
    <row r="7" spans="1:7" s="29" customFormat="1" ht="14.25" customHeight="1">
      <c r="A7" s="30">
        <f>'Scoring Summary'!B10</f>
        <v>0</v>
      </c>
      <c r="B7" s="31">
        <f>'Scoring Summary'!C10</f>
        <v>0</v>
      </c>
      <c r="C7" s="32">
        <f>'Scoring Summary'!D10</f>
        <v>0</v>
      </c>
      <c r="D7" s="33">
        <f>'Scoring Summary'!E10</f>
        <v>0</v>
      </c>
      <c r="E7" s="33">
        <f>'Scoring Summary'!F10</f>
        <v>0</v>
      </c>
      <c r="F7" s="33">
        <f>'Scoring Summary'!G10</f>
        <v>0</v>
      </c>
      <c r="G7" s="34" t="str">
        <f>'Scoring Summary'!H10</f>
        <v/>
      </c>
    </row>
    <row r="8" spans="1:7" s="29" customFormat="1" ht="14.25" customHeight="1">
      <c r="A8" s="30">
        <f>'Scoring Summary'!B11</f>
        <v>0</v>
      </c>
      <c r="B8" s="31">
        <f>'Scoring Summary'!C11</f>
        <v>0</v>
      </c>
      <c r="C8" s="32">
        <f>'Scoring Summary'!D11</f>
        <v>0</v>
      </c>
      <c r="D8" s="33">
        <f>'Scoring Summary'!E11</f>
        <v>0</v>
      </c>
      <c r="E8" s="33">
        <f>'Scoring Summary'!F11</f>
        <v>0</v>
      </c>
      <c r="F8" s="33">
        <f>'Scoring Summary'!G11</f>
        <v>0</v>
      </c>
      <c r="G8" s="34" t="str">
        <f>'Scoring Summary'!H11</f>
        <v/>
      </c>
    </row>
    <row r="9" spans="1:7" s="29" customFormat="1" ht="14.25" customHeight="1">
      <c r="A9" s="30">
        <f>'Scoring Summary'!B12</f>
        <v>0</v>
      </c>
      <c r="B9" s="31">
        <f>'Scoring Summary'!C12</f>
        <v>0</v>
      </c>
      <c r="C9" s="32">
        <f>'Scoring Summary'!D12</f>
        <v>0</v>
      </c>
      <c r="D9" s="33">
        <f>'Scoring Summary'!E12</f>
        <v>0</v>
      </c>
      <c r="E9" s="33">
        <f>'Scoring Summary'!F12</f>
        <v>0</v>
      </c>
      <c r="F9" s="33">
        <f>'Scoring Summary'!G12</f>
        <v>0</v>
      </c>
      <c r="G9" s="34" t="str">
        <f>'Scoring Summary'!H12</f>
        <v/>
      </c>
    </row>
    <row r="10" spans="1:7" s="29" customFormat="1" ht="14.25" customHeight="1">
      <c r="A10" s="30">
        <f>'Scoring Summary'!B13</f>
        <v>0</v>
      </c>
      <c r="B10" s="31">
        <f>'Scoring Summary'!C13</f>
        <v>0</v>
      </c>
      <c r="C10" s="32">
        <f>'Scoring Summary'!D13</f>
        <v>0</v>
      </c>
      <c r="D10" s="33">
        <f>'Scoring Summary'!E13</f>
        <v>0</v>
      </c>
      <c r="E10" s="33">
        <f>'Scoring Summary'!F13</f>
        <v>0</v>
      </c>
      <c r="F10" s="33">
        <f>'Scoring Summary'!G13</f>
        <v>0</v>
      </c>
      <c r="G10" s="34" t="str">
        <f>'Scoring Summary'!H13</f>
        <v/>
      </c>
    </row>
    <row r="11" spans="1:7" s="29" customFormat="1" ht="14.25" customHeight="1">
      <c r="A11" s="30">
        <f>'Scoring Summary'!B14</f>
        <v>0</v>
      </c>
      <c r="B11" s="31">
        <f>'Scoring Summary'!C14</f>
        <v>0</v>
      </c>
      <c r="C11" s="32">
        <f>'Scoring Summary'!D14</f>
        <v>0</v>
      </c>
      <c r="D11" s="33">
        <f>'Scoring Summary'!E14</f>
        <v>0</v>
      </c>
      <c r="E11" s="33">
        <f>'Scoring Summary'!F14</f>
        <v>0</v>
      </c>
      <c r="F11" s="33">
        <f>'Scoring Summary'!G14</f>
        <v>0</v>
      </c>
      <c r="G11" s="34" t="str">
        <f>'Scoring Summary'!H14</f>
        <v/>
      </c>
    </row>
    <row r="12" spans="1:7" s="29" customFormat="1" ht="14.25" customHeight="1">
      <c r="A12" s="30">
        <f>'Scoring Summary'!B15</f>
        <v>0</v>
      </c>
      <c r="B12" s="31">
        <f>'Scoring Summary'!C15</f>
        <v>0</v>
      </c>
      <c r="C12" s="32">
        <f>'Scoring Summary'!D15</f>
        <v>0</v>
      </c>
      <c r="D12" s="33">
        <f>'Scoring Summary'!E15</f>
        <v>0</v>
      </c>
      <c r="E12" s="33">
        <f>'Scoring Summary'!F15</f>
        <v>0</v>
      </c>
      <c r="F12" s="33">
        <f>'Scoring Summary'!G15</f>
        <v>0</v>
      </c>
      <c r="G12" s="34" t="str">
        <f>'Scoring Summary'!H15</f>
        <v/>
      </c>
    </row>
    <row r="13" spans="1:7" s="29" customFormat="1" ht="14.25" customHeight="1">
      <c r="A13" s="30">
        <f>'Scoring Summary'!B16</f>
        <v>0</v>
      </c>
      <c r="B13" s="31">
        <f>'Scoring Summary'!C16</f>
        <v>0</v>
      </c>
      <c r="C13" s="32">
        <f>'Scoring Summary'!D16</f>
        <v>0</v>
      </c>
      <c r="D13" s="33">
        <f>'Scoring Summary'!E16</f>
        <v>0</v>
      </c>
      <c r="E13" s="33">
        <f>'Scoring Summary'!F16</f>
        <v>0</v>
      </c>
      <c r="F13" s="33">
        <f>'Scoring Summary'!G16</f>
        <v>0</v>
      </c>
      <c r="G13" s="34" t="str">
        <f>'Scoring Summary'!H16</f>
        <v/>
      </c>
    </row>
    <row r="14" spans="1:7" s="29" customFormat="1" ht="14.25" customHeight="1">
      <c r="A14" s="30">
        <f>'Scoring Summary'!B17</f>
        <v>0</v>
      </c>
      <c r="B14" s="31">
        <f>'Scoring Summary'!C17</f>
        <v>0</v>
      </c>
      <c r="C14" s="32">
        <f>'Scoring Summary'!D17</f>
        <v>0</v>
      </c>
      <c r="D14" s="33">
        <f>'Scoring Summary'!E17</f>
        <v>0</v>
      </c>
      <c r="E14" s="33">
        <f>'Scoring Summary'!F17</f>
        <v>0</v>
      </c>
      <c r="F14" s="33">
        <f>'Scoring Summary'!G17</f>
        <v>0</v>
      </c>
      <c r="G14" s="34" t="str">
        <f>'Scoring Summary'!H17</f>
        <v/>
      </c>
    </row>
    <row r="15" spans="1:7" s="29" customFormat="1" ht="14.25" customHeight="1">
      <c r="A15" s="30">
        <f>'Scoring Summary'!B18</f>
        <v>0</v>
      </c>
      <c r="B15" s="31">
        <f>'Scoring Summary'!C18</f>
        <v>0</v>
      </c>
      <c r="C15" s="32">
        <f>'Scoring Summary'!D18</f>
        <v>0</v>
      </c>
      <c r="D15" s="33">
        <f>'Scoring Summary'!E18</f>
        <v>0</v>
      </c>
      <c r="E15" s="33">
        <f>'Scoring Summary'!F18</f>
        <v>0</v>
      </c>
      <c r="F15" s="33">
        <f>'Scoring Summary'!G18</f>
        <v>0</v>
      </c>
      <c r="G15" s="34" t="str">
        <f>'Scoring Summary'!H18</f>
        <v/>
      </c>
    </row>
    <row r="16" spans="1:7" s="29" customFormat="1" ht="14.25" customHeight="1">
      <c r="A16" s="30">
        <f>'Scoring Summary'!B19</f>
        <v>0</v>
      </c>
      <c r="B16" s="31">
        <f>'Scoring Summary'!C19</f>
        <v>0</v>
      </c>
      <c r="C16" s="32">
        <f>'Scoring Summary'!D19</f>
        <v>0</v>
      </c>
      <c r="D16" s="33">
        <f>'Scoring Summary'!E19</f>
        <v>0</v>
      </c>
      <c r="E16" s="33">
        <f>'Scoring Summary'!F19</f>
        <v>0</v>
      </c>
      <c r="F16" s="33">
        <f>'Scoring Summary'!G19</f>
        <v>0</v>
      </c>
      <c r="G16" s="34" t="str">
        <f>'Scoring Summary'!H19</f>
        <v/>
      </c>
    </row>
    <row r="17" spans="1:7" s="29" customFormat="1" ht="14.25" customHeight="1">
      <c r="A17" s="30">
        <f>'Scoring Summary'!B20</f>
        <v>0</v>
      </c>
      <c r="B17" s="35">
        <f>'Scoring Summary'!C20</f>
        <v>0</v>
      </c>
      <c r="C17" s="32">
        <f>'Scoring Summary'!D20</f>
        <v>0</v>
      </c>
      <c r="D17" s="33">
        <f>'Scoring Summary'!E20</f>
        <v>0</v>
      </c>
      <c r="E17" s="33">
        <f>'Scoring Summary'!F20</f>
        <v>0</v>
      </c>
      <c r="F17" s="33">
        <f>'Scoring Summary'!G20</f>
        <v>0</v>
      </c>
      <c r="G17" s="34" t="str">
        <f>'Scoring Summary'!H20</f>
        <v/>
      </c>
    </row>
    <row r="18" spans="1:7" s="29" customFormat="1" ht="14.25" customHeight="1">
      <c r="A18" s="30">
        <f>'Scoring Summary'!B21</f>
        <v>0</v>
      </c>
      <c r="B18" s="35">
        <f>'Scoring Summary'!C21</f>
        <v>0</v>
      </c>
      <c r="C18" s="32">
        <f>'Scoring Summary'!D21</f>
        <v>0</v>
      </c>
      <c r="D18" s="33">
        <f>'Scoring Summary'!E21</f>
        <v>0</v>
      </c>
      <c r="E18" s="33">
        <f>'Scoring Summary'!F21</f>
        <v>0</v>
      </c>
      <c r="F18" s="33">
        <f>'Scoring Summary'!G21</f>
        <v>0</v>
      </c>
      <c r="G18" s="34" t="str">
        <f>'Scoring Summary'!H21</f>
        <v/>
      </c>
    </row>
    <row r="19" spans="1:7" s="29" customFormat="1" ht="14.25" customHeight="1">
      <c r="A19" s="30">
        <f>'Scoring Summary'!B22</f>
        <v>0</v>
      </c>
      <c r="B19" s="31">
        <f>'Scoring Summary'!C22</f>
        <v>0</v>
      </c>
      <c r="C19" s="32">
        <f>'Scoring Summary'!D22</f>
        <v>0</v>
      </c>
      <c r="D19" s="33">
        <f>'Scoring Summary'!E22</f>
        <v>0</v>
      </c>
      <c r="E19" s="33">
        <f>'Scoring Summary'!F22</f>
        <v>0</v>
      </c>
      <c r="F19" s="33">
        <f>'Scoring Summary'!G22</f>
        <v>0</v>
      </c>
      <c r="G19" s="34" t="str">
        <f>'Scoring Summary'!H22</f>
        <v/>
      </c>
    </row>
    <row r="20" spans="1:7" s="29" customFormat="1" ht="14.25" customHeight="1">
      <c r="A20" s="30">
        <f>'Scoring Summary'!B23</f>
        <v>0</v>
      </c>
      <c r="B20" s="31">
        <f>'Scoring Summary'!C23</f>
        <v>0</v>
      </c>
      <c r="C20" s="32">
        <f>'Scoring Summary'!D23</f>
        <v>0</v>
      </c>
      <c r="D20" s="33">
        <f>'Scoring Summary'!E23</f>
        <v>0</v>
      </c>
      <c r="E20" s="33">
        <f>'Scoring Summary'!F23</f>
        <v>0</v>
      </c>
      <c r="F20" s="33">
        <f>'Scoring Summary'!G23</f>
        <v>0</v>
      </c>
      <c r="G20" s="34" t="str">
        <f>'Scoring Summary'!H23</f>
        <v/>
      </c>
    </row>
    <row r="21" spans="1:7" s="29" customFormat="1" ht="14.25" customHeight="1">
      <c r="A21" s="30">
        <f>'Scoring Summary'!B24</f>
        <v>0</v>
      </c>
      <c r="B21" s="31">
        <f>'Scoring Summary'!C24</f>
        <v>0</v>
      </c>
      <c r="C21" s="32">
        <f>'Scoring Summary'!D24</f>
        <v>0</v>
      </c>
      <c r="D21" s="33">
        <f>'Scoring Summary'!E24</f>
        <v>0</v>
      </c>
      <c r="E21" s="33">
        <f>'Scoring Summary'!F24</f>
        <v>0</v>
      </c>
      <c r="F21" s="33">
        <f>'Scoring Summary'!G24</f>
        <v>0</v>
      </c>
      <c r="G21" s="34" t="str">
        <f>'Scoring Summary'!H24</f>
        <v/>
      </c>
    </row>
    <row r="22" spans="1:7" s="29" customFormat="1" ht="14.25" customHeight="1">
      <c r="A22" s="30">
        <f>'Scoring Summary'!B25</f>
        <v>0</v>
      </c>
      <c r="B22" s="31">
        <f>'Scoring Summary'!C25</f>
        <v>0</v>
      </c>
      <c r="C22" s="32">
        <f>'Scoring Summary'!D25</f>
        <v>0</v>
      </c>
      <c r="D22" s="33">
        <f>'Scoring Summary'!E25</f>
        <v>0</v>
      </c>
      <c r="E22" s="33">
        <f>'Scoring Summary'!F25</f>
        <v>0</v>
      </c>
      <c r="F22" s="33">
        <f>'Scoring Summary'!G25</f>
        <v>0</v>
      </c>
      <c r="G22" s="34" t="str">
        <f>'Scoring Summary'!H25</f>
        <v/>
      </c>
    </row>
    <row r="23" spans="1:7" s="29" customFormat="1" ht="14.25" customHeight="1">
      <c r="A23" s="30">
        <f>'Scoring Summary'!B26</f>
        <v>0</v>
      </c>
      <c r="B23" s="31">
        <f>'Scoring Summary'!C26</f>
        <v>0</v>
      </c>
      <c r="C23" s="32">
        <f>'Scoring Summary'!D26</f>
        <v>0</v>
      </c>
      <c r="D23" s="33">
        <f>'Scoring Summary'!E26</f>
        <v>0</v>
      </c>
      <c r="E23" s="33">
        <f>'Scoring Summary'!F26</f>
        <v>0</v>
      </c>
      <c r="F23" s="33">
        <f>'Scoring Summary'!G26</f>
        <v>0</v>
      </c>
      <c r="G23" s="34" t="str">
        <f>'Scoring Summary'!H26</f>
        <v/>
      </c>
    </row>
    <row r="24" spans="1:7" s="29" customFormat="1" ht="14.25" customHeight="1">
      <c r="A24" s="30">
        <f>'Scoring Summary'!B27</f>
        <v>0</v>
      </c>
      <c r="B24" s="31">
        <f>'Scoring Summary'!C27</f>
        <v>0</v>
      </c>
      <c r="C24" s="32">
        <f>'Scoring Summary'!D27</f>
        <v>0</v>
      </c>
      <c r="D24" s="33">
        <f>'Scoring Summary'!E27</f>
        <v>0</v>
      </c>
      <c r="E24" s="33">
        <f>'Scoring Summary'!F27</f>
        <v>0</v>
      </c>
      <c r="F24" s="33">
        <f>'Scoring Summary'!G27</f>
        <v>0</v>
      </c>
      <c r="G24" s="34" t="str">
        <f>'Scoring Summary'!H27</f>
        <v/>
      </c>
    </row>
    <row r="25" spans="1:7" s="29" customFormat="1" ht="14.25" customHeight="1">
      <c r="A25" s="30">
        <f>'Scoring Summary'!B28</f>
        <v>0</v>
      </c>
      <c r="B25" s="31">
        <f>'Scoring Summary'!C28</f>
        <v>0</v>
      </c>
      <c r="C25" s="32">
        <f>'Scoring Summary'!D28</f>
        <v>0</v>
      </c>
      <c r="D25" s="33">
        <f>'Scoring Summary'!E28</f>
        <v>0</v>
      </c>
      <c r="E25" s="33">
        <f>'Scoring Summary'!F28</f>
        <v>0</v>
      </c>
      <c r="F25" s="33">
        <f>'Scoring Summary'!G28</f>
        <v>0</v>
      </c>
      <c r="G25" s="34" t="str">
        <f>'Scoring Summary'!H28</f>
        <v/>
      </c>
    </row>
    <row r="26" spans="1:7" s="29" customFormat="1" ht="14.25" customHeight="1">
      <c r="A26" s="30">
        <f>'Scoring Summary'!B29</f>
        <v>0</v>
      </c>
      <c r="B26" s="31">
        <f>'Scoring Summary'!C29</f>
        <v>0</v>
      </c>
      <c r="C26" s="32">
        <f>'Scoring Summary'!D29</f>
        <v>0</v>
      </c>
      <c r="D26" s="33">
        <f>'Scoring Summary'!E29</f>
        <v>0</v>
      </c>
      <c r="E26" s="33">
        <f>'Scoring Summary'!F29</f>
        <v>0</v>
      </c>
      <c r="F26" s="33">
        <f>'Scoring Summary'!G29</f>
        <v>0</v>
      </c>
      <c r="G26" s="34" t="str">
        <f>'Scoring Summary'!H29</f>
        <v/>
      </c>
    </row>
    <row r="27" spans="1:7" s="29" customFormat="1" ht="14.25" customHeight="1">
      <c r="A27" s="30">
        <f>'Scoring Summary'!B30</f>
        <v>0</v>
      </c>
      <c r="B27" s="31">
        <f>'Scoring Summary'!C30</f>
        <v>0</v>
      </c>
      <c r="C27" s="32">
        <f>'Scoring Summary'!D30</f>
        <v>0</v>
      </c>
      <c r="D27" s="33">
        <f>'Scoring Summary'!E30</f>
        <v>0</v>
      </c>
      <c r="E27" s="33">
        <f>'Scoring Summary'!F30</f>
        <v>0</v>
      </c>
      <c r="F27" s="33">
        <f>'Scoring Summary'!G30</f>
        <v>0</v>
      </c>
      <c r="G27" s="34" t="str">
        <f>'Scoring Summary'!H30</f>
        <v/>
      </c>
    </row>
    <row r="28" spans="1:7" s="29" customFormat="1" ht="14.25" customHeight="1">
      <c r="A28" s="30">
        <f>'Scoring Summary'!B31</f>
        <v>0</v>
      </c>
      <c r="B28" s="31">
        <f>'Scoring Summary'!C31</f>
        <v>0</v>
      </c>
      <c r="C28" s="32">
        <f>'Scoring Summary'!D31</f>
        <v>0</v>
      </c>
      <c r="D28" s="33">
        <f>'Scoring Summary'!E31</f>
        <v>0</v>
      </c>
      <c r="E28" s="33">
        <f>'Scoring Summary'!F31</f>
        <v>0</v>
      </c>
      <c r="F28" s="33">
        <f>'Scoring Summary'!G31</f>
        <v>0</v>
      </c>
      <c r="G28" s="34" t="str">
        <f>'Scoring Summary'!H31</f>
        <v/>
      </c>
    </row>
    <row r="29" spans="1:7" s="29" customFormat="1" ht="14.25" customHeight="1">
      <c r="A29" s="30">
        <f>'Scoring Summary'!B32</f>
        <v>0</v>
      </c>
      <c r="B29" s="31">
        <f>'Scoring Summary'!C32</f>
        <v>0</v>
      </c>
      <c r="C29" s="32">
        <f>'Scoring Summary'!D32</f>
        <v>0</v>
      </c>
      <c r="D29" s="33">
        <f>'Scoring Summary'!E32</f>
        <v>0</v>
      </c>
      <c r="E29" s="33">
        <f>'Scoring Summary'!F32</f>
        <v>0</v>
      </c>
      <c r="F29" s="33">
        <f>'Scoring Summary'!G32</f>
        <v>0</v>
      </c>
      <c r="G29" s="34" t="str">
        <f>'Scoring Summary'!H32</f>
        <v/>
      </c>
    </row>
    <row r="30" spans="1:7" s="29" customFormat="1" ht="14.25" customHeight="1">
      <c r="A30" s="30">
        <f>'Scoring Summary'!B33</f>
        <v>0</v>
      </c>
      <c r="B30" s="31">
        <f>'Scoring Summary'!C33</f>
        <v>0</v>
      </c>
      <c r="C30" s="32">
        <f>'Scoring Summary'!D33</f>
        <v>0</v>
      </c>
      <c r="D30" s="33">
        <f>'Scoring Summary'!E33</f>
        <v>0</v>
      </c>
      <c r="E30" s="33">
        <f>'Scoring Summary'!F33</f>
        <v>0</v>
      </c>
      <c r="F30" s="33">
        <f>'Scoring Summary'!G33</f>
        <v>0</v>
      </c>
      <c r="G30" s="34" t="str">
        <f>'Scoring Summary'!H33</f>
        <v/>
      </c>
    </row>
    <row r="31" spans="1:7" s="29" customFormat="1" ht="14.25" customHeight="1">
      <c r="A31" s="30">
        <f>'Scoring Summary'!B34</f>
        <v>0</v>
      </c>
      <c r="B31" s="31">
        <f>'Scoring Summary'!C34</f>
        <v>0</v>
      </c>
      <c r="C31" s="32">
        <f>'Scoring Summary'!D34</f>
        <v>0</v>
      </c>
      <c r="D31" s="33">
        <f>'Scoring Summary'!E34</f>
        <v>0</v>
      </c>
      <c r="E31" s="33">
        <f>'Scoring Summary'!F34</f>
        <v>0</v>
      </c>
      <c r="F31" s="33">
        <f>'Scoring Summary'!G34</f>
        <v>0</v>
      </c>
      <c r="G31" s="34" t="str">
        <f>'Scoring Summary'!H34</f>
        <v/>
      </c>
    </row>
    <row r="32" spans="1:7" s="29" customFormat="1" ht="14.25" customHeight="1">
      <c r="A32" s="30">
        <f>'Scoring Summary'!B35</f>
        <v>0</v>
      </c>
      <c r="B32" s="31">
        <f>'Scoring Summary'!C35</f>
        <v>0</v>
      </c>
      <c r="C32" s="32">
        <f>'Scoring Summary'!D35</f>
        <v>0</v>
      </c>
      <c r="D32" s="33">
        <f>'Scoring Summary'!E35</f>
        <v>0</v>
      </c>
      <c r="E32" s="33">
        <f>'Scoring Summary'!F35</f>
        <v>0</v>
      </c>
      <c r="F32" s="33">
        <f>'Scoring Summary'!G35</f>
        <v>0</v>
      </c>
      <c r="G32" s="34" t="str">
        <f>'Scoring Summary'!H35</f>
        <v/>
      </c>
    </row>
    <row r="33" spans="1:7" s="29" customFormat="1" ht="14.25" customHeight="1">
      <c r="A33" s="30">
        <f>'Scoring Summary'!B36</f>
        <v>0</v>
      </c>
      <c r="B33" s="31">
        <f>'Scoring Summary'!C36</f>
        <v>0</v>
      </c>
      <c r="C33" s="32">
        <f>'Scoring Summary'!D36</f>
        <v>0</v>
      </c>
      <c r="D33" s="33">
        <f>'Scoring Summary'!E36</f>
        <v>0</v>
      </c>
      <c r="E33" s="33">
        <f>'Scoring Summary'!F36</f>
        <v>0</v>
      </c>
      <c r="F33" s="33">
        <f>'Scoring Summary'!G36</f>
        <v>0</v>
      </c>
      <c r="G33" s="34" t="str">
        <f>'Scoring Summary'!H36</f>
        <v/>
      </c>
    </row>
    <row r="34" spans="1:7" s="29" customFormat="1" ht="14.25" customHeight="1">
      <c r="A34" s="30">
        <f>'Scoring Summary'!B37</f>
        <v>0</v>
      </c>
      <c r="B34" s="31">
        <f>'Scoring Summary'!C37</f>
        <v>0</v>
      </c>
      <c r="C34" s="32">
        <f>'Scoring Summary'!D37</f>
        <v>0</v>
      </c>
      <c r="D34" s="33">
        <f>'Scoring Summary'!E37</f>
        <v>0</v>
      </c>
      <c r="E34" s="33">
        <f>'Scoring Summary'!F37</f>
        <v>0</v>
      </c>
      <c r="F34" s="33">
        <f>'Scoring Summary'!G37</f>
        <v>0</v>
      </c>
      <c r="G34" s="34" t="str">
        <f>'Scoring Summary'!H37</f>
        <v/>
      </c>
    </row>
    <row r="35" spans="1:7" s="29" customFormat="1" ht="14.25" customHeight="1">
      <c r="A35" s="30">
        <f>'Scoring Summary'!B38</f>
        <v>0</v>
      </c>
      <c r="B35" s="31">
        <f>'Scoring Summary'!C38</f>
        <v>0</v>
      </c>
      <c r="C35" s="32">
        <f>'Scoring Summary'!D38</f>
        <v>0</v>
      </c>
      <c r="D35" s="33">
        <f>'Scoring Summary'!E38</f>
        <v>0</v>
      </c>
      <c r="E35" s="33">
        <f>'Scoring Summary'!F38</f>
        <v>0</v>
      </c>
      <c r="F35" s="33">
        <f>'Scoring Summary'!G38</f>
        <v>0</v>
      </c>
      <c r="G35" s="34" t="str">
        <f>'Scoring Summary'!H38</f>
        <v/>
      </c>
    </row>
    <row r="36" spans="1:7" s="29" customFormat="1" ht="14.25" customHeight="1">
      <c r="A36" s="30">
        <f>'Scoring Summary'!B39</f>
        <v>0</v>
      </c>
      <c r="B36" s="31">
        <f>'Scoring Summary'!C39</f>
        <v>0</v>
      </c>
      <c r="C36" s="32">
        <f>'Scoring Summary'!D39</f>
        <v>0</v>
      </c>
      <c r="D36" s="33">
        <f>'Scoring Summary'!E39</f>
        <v>0</v>
      </c>
      <c r="E36" s="33">
        <f>'Scoring Summary'!F39</f>
        <v>0</v>
      </c>
      <c r="F36" s="33">
        <f>'Scoring Summary'!G39</f>
        <v>0</v>
      </c>
      <c r="G36" s="34" t="str">
        <f>'Scoring Summary'!H39</f>
        <v/>
      </c>
    </row>
    <row r="37" spans="1:7" s="29" customFormat="1" ht="14.25" customHeight="1">
      <c r="A37" s="30">
        <f>'Scoring Summary'!B40</f>
        <v>0</v>
      </c>
      <c r="B37" s="31">
        <f>'Scoring Summary'!C40</f>
        <v>0</v>
      </c>
      <c r="C37" s="32">
        <f>'Scoring Summary'!D40</f>
        <v>0</v>
      </c>
      <c r="D37" s="33">
        <f>'Scoring Summary'!E40</f>
        <v>0</v>
      </c>
      <c r="E37" s="33">
        <f>'Scoring Summary'!F40</f>
        <v>0</v>
      </c>
      <c r="F37" s="33">
        <f>'Scoring Summary'!G40</f>
        <v>0</v>
      </c>
      <c r="G37" s="34" t="str">
        <f>'Scoring Summary'!H40</f>
        <v/>
      </c>
    </row>
    <row r="38" spans="1:7" s="29" customFormat="1" ht="14.25" customHeight="1">
      <c r="A38" s="30">
        <f>'Scoring Summary'!B41</f>
        <v>0</v>
      </c>
      <c r="B38" s="31">
        <f>'Scoring Summary'!C41</f>
        <v>0</v>
      </c>
      <c r="C38" s="32">
        <f>'Scoring Summary'!D41</f>
        <v>0</v>
      </c>
      <c r="D38" s="33">
        <f>'Scoring Summary'!E41</f>
        <v>0</v>
      </c>
      <c r="E38" s="33">
        <f>'Scoring Summary'!F41</f>
        <v>0</v>
      </c>
      <c r="F38" s="33">
        <f>'Scoring Summary'!G41</f>
        <v>0</v>
      </c>
      <c r="G38" s="34" t="str">
        <f>'Scoring Summary'!H41</f>
        <v/>
      </c>
    </row>
    <row r="39" spans="1:7" s="29" customFormat="1" ht="14.25" customHeight="1">
      <c r="A39" s="30">
        <f>'Scoring Summary'!B42</f>
        <v>0</v>
      </c>
      <c r="B39" s="31">
        <f>'Scoring Summary'!C42</f>
        <v>0</v>
      </c>
      <c r="C39" s="32">
        <f>'Scoring Summary'!D42</f>
        <v>0</v>
      </c>
      <c r="D39" s="33">
        <f>'Scoring Summary'!E42</f>
        <v>0</v>
      </c>
      <c r="E39" s="33">
        <f>'Scoring Summary'!F42</f>
        <v>0</v>
      </c>
      <c r="F39" s="33">
        <f>'Scoring Summary'!G42</f>
        <v>0</v>
      </c>
      <c r="G39" s="34" t="str">
        <f>'Scoring Summary'!H42</f>
        <v/>
      </c>
    </row>
    <row r="40" spans="1:7" s="29" customFormat="1" ht="14.25" customHeight="1">
      <c r="A40" s="30">
        <f>'Scoring Summary'!B43</f>
        <v>0</v>
      </c>
      <c r="B40" s="31">
        <f>'Scoring Summary'!C43</f>
        <v>0</v>
      </c>
      <c r="C40" s="32">
        <f>'Scoring Summary'!D43</f>
        <v>0</v>
      </c>
      <c r="D40" s="33">
        <f>'Scoring Summary'!E43</f>
        <v>0</v>
      </c>
      <c r="E40" s="33">
        <f>'Scoring Summary'!F43</f>
        <v>0</v>
      </c>
      <c r="F40" s="33">
        <f>'Scoring Summary'!G43</f>
        <v>0</v>
      </c>
      <c r="G40" s="34" t="str">
        <f>'Scoring Summary'!H43</f>
        <v/>
      </c>
    </row>
    <row r="41" spans="1:7" s="29" customFormat="1" ht="14.25" customHeight="1">
      <c r="A41" s="30">
        <f>'Scoring Summary'!B44</f>
        <v>0</v>
      </c>
      <c r="B41" s="31">
        <f>'Scoring Summary'!C44</f>
        <v>0</v>
      </c>
      <c r="C41" s="32">
        <f>'Scoring Summary'!D44</f>
        <v>0</v>
      </c>
      <c r="D41" s="33">
        <f>'Scoring Summary'!E44</f>
        <v>0</v>
      </c>
      <c r="E41" s="33">
        <f>'Scoring Summary'!F44</f>
        <v>0</v>
      </c>
      <c r="F41" s="33">
        <f>'Scoring Summary'!G44</f>
        <v>0</v>
      </c>
      <c r="G41" s="34" t="str">
        <f>'Scoring Summary'!H44</f>
        <v/>
      </c>
    </row>
    <row r="42" spans="1:7" s="29" customFormat="1" ht="14.25" customHeight="1">
      <c r="A42" s="30">
        <f>'Scoring Summary'!B45</f>
        <v>0</v>
      </c>
      <c r="B42" s="31">
        <f>'Scoring Summary'!C45</f>
        <v>0</v>
      </c>
      <c r="C42" s="32">
        <f>'Scoring Summary'!D45</f>
        <v>0</v>
      </c>
      <c r="D42" s="33">
        <f>'Scoring Summary'!E45</f>
        <v>0</v>
      </c>
      <c r="E42" s="33">
        <f>'Scoring Summary'!F45</f>
        <v>0</v>
      </c>
      <c r="F42" s="33">
        <f>'Scoring Summary'!G45</f>
        <v>0</v>
      </c>
      <c r="G42" s="34" t="str">
        <f>'Scoring Summary'!H45</f>
        <v/>
      </c>
    </row>
    <row r="43" spans="1:7" s="29" customFormat="1" ht="14.25" customHeight="1">
      <c r="A43" s="30">
        <f>'Scoring Summary'!B46</f>
        <v>0</v>
      </c>
      <c r="B43" s="31">
        <f>'Scoring Summary'!C46</f>
        <v>0</v>
      </c>
      <c r="C43" s="32">
        <f>'Scoring Summary'!D46</f>
        <v>0</v>
      </c>
      <c r="D43" s="33">
        <f>'Scoring Summary'!E46</f>
        <v>0</v>
      </c>
      <c r="E43" s="33">
        <f>'Scoring Summary'!F46</f>
        <v>0</v>
      </c>
      <c r="F43" s="33">
        <f>'Scoring Summary'!G46</f>
        <v>0</v>
      </c>
      <c r="G43" s="34" t="str">
        <f>'Scoring Summary'!H46</f>
        <v/>
      </c>
    </row>
    <row r="44" spans="1:7" s="29" customFormat="1" ht="14.25" customHeight="1">
      <c r="A44" s="30">
        <f>'Scoring Summary'!B47</f>
        <v>0</v>
      </c>
      <c r="B44" s="31">
        <f>'Scoring Summary'!C47</f>
        <v>0</v>
      </c>
      <c r="C44" s="32">
        <f>'Scoring Summary'!D47</f>
        <v>0</v>
      </c>
      <c r="D44" s="33">
        <f>'Scoring Summary'!E47</f>
        <v>0</v>
      </c>
      <c r="E44" s="33">
        <f>'Scoring Summary'!F47</f>
        <v>0</v>
      </c>
      <c r="F44" s="33">
        <f>'Scoring Summary'!G47</f>
        <v>0</v>
      </c>
      <c r="G44" s="34" t="str">
        <f>'Scoring Summary'!H47</f>
        <v/>
      </c>
    </row>
    <row r="45" spans="1:7" s="29" customFormat="1" ht="14.25" customHeight="1">
      <c r="A45" s="30">
        <f>'Scoring Summary'!B48</f>
        <v>0</v>
      </c>
      <c r="B45" s="31">
        <f>'Scoring Summary'!C48</f>
        <v>0</v>
      </c>
      <c r="C45" s="32">
        <f>'Scoring Summary'!D48</f>
        <v>0</v>
      </c>
      <c r="D45" s="33">
        <f>'Scoring Summary'!E48</f>
        <v>0</v>
      </c>
      <c r="E45" s="33">
        <f>'Scoring Summary'!F48</f>
        <v>0</v>
      </c>
      <c r="F45" s="33">
        <f>'Scoring Summary'!G48</f>
        <v>0</v>
      </c>
      <c r="G45" s="34" t="str">
        <f>'Scoring Summary'!H48</f>
        <v/>
      </c>
    </row>
    <row r="46" spans="1:7" s="29" customFormat="1" ht="14.25" customHeight="1">
      <c r="A46" s="30">
        <f>'Scoring Summary'!B49</f>
        <v>0</v>
      </c>
      <c r="B46" s="31">
        <f>'Scoring Summary'!C49</f>
        <v>0</v>
      </c>
      <c r="C46" s="32">
        <f>'Scoring Summary'!D49</f>
        <v>0</v>
      </c>
      <c r="D46" s="33">
        <f>'Scoring Summary'!E49</f>
        <v>0</v>
      </c>
      <c r="E46" s="33">
        <f>'Scoring Summary'!F49</f>
        <v>0</v>
      </c>
      <c r="F46" s="33">
        <f>'Scoring Summary'!G49</f>
        <v>0</v>
      </c>
      <c r="G46" s="34" t="str">
        <f>'Scoring Summary'!H49</f>
        <v/>
      </c>
    </row>
    <row r="47" spans="1:7" s="29" customFormat="1" ht="14.25" customHeight="1">
      <c r="A47" s="30">
        <f>'Scoring Summary'!B50</f>
        <v>0</v>
      </c>
      <c r="B47" s="31">
        <f>'Scoring Summary'!C50</f>
        <v>0</v>
      </c>
      <c r="C47" s="32">
        <f>'Scoring Summary'!D50</f>
        <v>0</v>
      </c>
      <c r="D47" s="33">
        <f>'Scoring Summary'!E50</f>
        <v>0</v>
      </c>
      <c r="E47" s="33">
        <f>'Scoring Summary'!F50</f>
        <v>0</v>
      </c>
      <c r="F47" s="33">
        <f>'Scoring Summary'!G50</f>
        <v>0</v>
      </c>
      <c r="G47" s="34" t="str">
        <f>'Scoring Summary'!H50</f>
        <v/>
      </c>
    </row>
    <row r="48" spans="1:7" s="29" customFormat="1" ht="14.25" customHeight="1">
      <c r="A48" s="30">
        <f>'Scoring Summary'!B51</f>
        <v>0</v>
      </c>
      <c r="B48" s="31">
        <f>'Scoring Summary'!C51</f>
        <v>0</v>
      </c>
      <c r="C48" s="32">
        <f>'Scoring Summary'!D51</f>
        <v>0</v>
      </c>
      <c r="D48" s="33">
        <f>'Scoring Summary'!E51</f>
        <v>0</v>
      </c>
      <c r="E48" s="33">
        <f>'Scoring Summary'!F51</f>
        <v>0</v>
      </c>
      <c r="F48" s="33">
        <f>'Scoring Summary'!G51</f>
        <v>0</v>
      </c>
      <c r="G48" s="34" t="str">
        <f>'Scoring Summary'!H51</f>
        <v/>
      </c>
    </row>
    <row r="49" spans="1:7" s="29" customFormat="1" ht="14.25" customHeight="1">
      <c r="A49" s="30">
        <f>'Scoring Summary'!B52</f>
        <v>0</v>
      </c>
      <c r="B49" s="31">
        <f>'Scoring Summary'!C52</f>
        <v>0</v>
      </c>
      <c r="C49" s="32">
        <f>'Scoring Summary'!D52</f>
        <v>0</v>
      </c>
      <c r="D49" s="33">
        <f>'Scoring Summary'!E52</f>
        <v>0</v>
      </c>
      <c r="E49" s="33">
        <f>'Scoring Summary'!F52</f>
        <v>0</v>
      </c>
      <c r="F49" s="33">
        <f>'Scoring Summary'!G52</f>
        <v>0</v>
      </c>
      <c r="G49" s="34" t="str">
        <f>'Scoring Summary'!H52</f>
        <v/>
      </c>
    </row>
    <row r="50" spans="1:7" s="29" customFormat="1" ht="14.25" customHeight="1">
      <c r="A50" s="30">
        <f>'Scoring Summary'!B53</f>
        <v>0</v>
      </c>
      <c r="B50" s="31">
        <f>'Scoring Summary'!C53</f>
        <v>0</v>
      </c>
      <c r="C50" s="32">
        <f>'Scoring Summary'!D53</f>
        <v>0</v>
      </c>
      <c r="D50" s="33">
        <f>'Scoring Summary'!E53</f>
        <v>0</v>
      </c>
      <c r="E50" s="33">
        <f>'Scoring Summary'!F53</f>
        <v>0</v>
      </c>
      <c r="F50" s="33">
        <f>'Scoring Summary'!G53</f>
        <v>0</v>
      </c>
      <c r="G50" s="34" t="str">
        <f>'Scoring Summary'!H53</f>
        <v/>
      </c>
    </row>
    <row r="51" spans="1:7" s="29" customFormat="1" ht="14.25" customHeight="1">
      <c r="A51" s="30">
        <f>'Scoring Summary'!B54</f>
        <v>0</v>
      </c>
      <c r="B51" s="31">
        <f>'Scoring Summary'!C54</f>
        <v>0</v>
      </c>
      <c r="C51" s="32">
        <f>'Scoring Summary'!D54</f>
        <v>0</v>
      </c>
      <c r="D51" s="33">
        <f>'Scoring Summary'!E54</f>
        <v>0</v>
      </c>
      <c r="E51" s="33">
        <f>'Scoring Summary'!F54</f>
        <v>0</v>
      </c>
      <c r="F51" s="33">
        <f>'Scoring Summary'!G54</f>
        <v>0</v>
      </c>
      <c r="G51" s="34" t="str">
        <f>'Scoring Summary'!H54</f>
        <v/>
      </c>
    </row>
    <row r="52" spans="1:7" s="29" customFormat="1" ht="14.25" customHeight="1">
      <c r="A52" s="30">
        <f>'Scoring Summary'!B55</f>
        <v>0</v>
      </c>
      <c r="B52" s="31">
        <f>'Scoring Summary'!C55</f>
        <v>0</v>
      </c>
      <c r="C52" s="32">
        <f>'Scoring Summary'!D55</f>
        <v>0</v>
      </c>
      <c r="D52" s="33">
        <f>'Scoring Summary'!E55</f>
        <v>0</v>
      </c>
      <c r="E52" s="33">
        <f>'Scoring Summary'!F55</f>
        <v>0</v>
      </c>
      <c r="F52" s="33">
        <f>'Scoring Summary'!G55</f>
        <v>0</v>
      </c>
      <c r="G52" s="34" t="str">
        <f>'Scoring Summary'!H55</f>
        <v/>
      </c>
    </row>
    <row r="53" spans="1:7" s="29" customFormat="1" ht="14.25" customHeight="1">
      <c r="A53" s="30">
        <f>'Scoring Summary'!B56</f>
        <v>0</v>
      </c>
      <c r="B53" s="31">
        <f>'Scoring Summary'!C56</f>
        <v>0</v>
      </c>
      <c r="C53" s="32">
        <f>'Scoring Summary'!D56</f>
        <v>0</v>
      </c>
      <c r="D53" s="33">
        <f>'Scoring Summary'!E56</f>
        <v>0</v>
      </c>
      <c r="E53" s="33">
        <f>'Scoring Summary'!F56</f>
        <v>0</v>
      </c>
      <c r="F53" s="33">
        <f>'Scoring Summary'!G56</f>
        <v>0</v>
      </c>
      <c r="G53" s="34" t="str">
        <f>'Scoring Summary'!H56</f>
        <v/>
      </c>
    </row>
    <row r="54" spans="1:7" ht="14.25" customHeight="1">
      <c r="A54" s="30">
        <f>'Scoring Summary'!B57</f>
        <v>0</v>
      </c>
      <c r="B54" s="31">
        <f>'Scoring Summary'!C57</f>
        <v>0</v>
      </c>
      <c r="C54" s="32">
        <f>'Scoring Summary'!D57</f>
        <v>0</v>
      </c>
      <c r="D54" s="33">
        <f>'Scoring Summary'!E57</f>
        <v>0</v>
      </c>
      <c r="E54" s="33">
        <f>'Scoring Summary'!F57</f>
        <v>0</v>
      </c>
      <c r="F54" s="33">
        <f>'Scoring Summary'!G57</f>
        <v>0</v>
      </c>
      <c r="G54" s="34" t="str">
        <f>'Scoring Summary'!H57</f>
        <v/>
      </c>
    </row>
    <row r="55" spans="1:7" ht="14.25" customHeight="1">
      <c r="A55" s="36">
        <f>'Scoring Summary'!B58</f>
        <v>0</v>
      </c>
      <c r="B55" s="37">
        <f>'Scoring Summary'!C58</f>
        <v>0</v>
      </c>
      <c r="C55" s="38">
        <f>'Scoring Summary'!D58</f>
        <v>0</v>
      </c>
      <c r="D55" s="39">
        <f>'Scoring Summary'!E58</f>
        <v>0</v>
      </c>
      <c r="E55" s="39">
        <f>'Scoring Summary'!F58</f>
        <v>0</v>
      </c>
      <c r="F55" s="39">
        <f>'Scoring Summary'!G58</f>
        <v>0</v>
      </c>
      <c r="G55" s="40" t="str">
        <f>'Scoring Summary'!H58</f>
        <v/>
      </c>
    </row>
  </sheetData>
  <mergeCells count="3">
    <mergeCell ref="A1:F1"/>
    <mergeCell ref="A2:G2"/>
    <mergeCell ref="B3:E3"/>
  </mergeCells>
  <pageMargins left="1.22" right="0.5" top="0.26" bottom="0" header="0" footer="0"/>
  <pageSetup orientation="portrait" horizontalDpi="300" verticalDpi="300"/>
  <headerFooter alignWithMargins="0"/>
  <legacyDrawing r:id="rId1"/>
</worksheet>
</file>

<file path=xl/worksheets/sheet12.xml><?xml version="1.0" encoding="utf-8"?>
<worksheet xmlns="http://schemas.openxmlformats.org/spreadsheetml/2006/main" xmlns:r="http://schemas.openxmlformats.org/officeDocument/2006/relationships">
  <sheetPr codeName="Sheet17" enableFormatConditionsCalculation="0">
    <tabColor rgb="FF008000"/>
  </sheetPr>
  <dimension ref="A1:M128"/>
  <sheetViews>
    <sheetView zoomScaleNormal="100" workbookViewId="0">
      <pane ySplit="3" topLeftCell="A4" activePane="bottomLeft" state="frozen"/>
      <selection pane="bottomLeft" activeCell="L29" sqref="L29"/>
    </sheetView>
  </sheetViews>
  <sheetFormatPr defaultColWidth="9.125" defaultRowHeight="14.25"/>
  <cols>
    <col min="1" max="1" width="27.125" style="83" customWidth="1"/>
    <col min="2" max="2" width="48.5" style="123" customWidth="1"/>
    <col min="3" max="3" width="0.375" style="123" hidden="1" customWidth="1"/>
    <col min="4" max="4" width="3.125" style="83" customWidth="1"/>
    <col min="5" max="5" width="4" style="83" customWidth="1"/>
    <col min="6" max="6" width="10.375" style="83" hidden="1" customWidth="1"/>
    <col min="7" max="7" width="6.5" style="124" customWidth="1"/>
    <col min="8" max="8" width="6.125" style="88" customWidth="1"/>
    <col min="9" max="9" width="3.375" style="83" customWidth="1"/>
    <col min="10" max="16384" width="9.125" style="83"/>
  </cols>
  <sheetData>
    <row r="1" spans="1:10" ht="34.5" customHeight="1" thickBot="1">
      <c r="A1" s="195" t="s">
        <v>36</v>
      </c>
      <c r="B1" s="245" t="s">
        <v>50</v>
      </c>
      <c r="C1" s="245"/>
      <c r="D1" s="245"/>
      <c r="E1" s="245"/>
      <c r="F1" s="80"/>
      <c r="G1" s="250" t="s">
        <v>125</v>
      </c>
      <c r="H1" s="250"/>
    </row>
    <row r="2" spans="1:10" s="86" customFormat="1" ht="16.5" customHeight="1" thickBot="1">
      <c r="A2" s="84" t="s">
        <v>20</v>
      </c>
      <c r="B2" s="84" t="s">
        <v>37</v>
      </c>
      <c r="C2" s="85"/>
      <c r="G2" s="251"/>
      <c r="H2" s="252"/>
      <c r="I2" s="89"/>
    </row>
    <row r="3" spans="1:10" s="95" customFormat="1" ht="21.75" customHeight="1" thickBot="1">
      <c r="A3" s="90"/>
      <c r="B3" s="91"/>
      <c r="C3" s="92"/>
      <c r="D3" s="93"/>
      <c r="E3" s="94"/>
      <c r="G3" s="253"/>
      <c r="H3" s="254"/>
    </row>
    <row r="4" spans="1:10" ht="33.950000000000003" customHeight="1">
      <c r="A4" s="98" t="s">
        <v>92</v>
      </c>
      <c r="B4" s="99" t="s">
        <v>93</v>
      </c>
      <c r="C4" s="100"/>
      <c r="D4" s="101"/>
      <c r="E4" s="102"/>
      <c r="F4" s="103"/>
      <c r="G4" s="198"/>
      <c r="H4" s="194"/>
    </row>
    <row r="5" spans="1:10" ht="21.95" customHeight="1">
      <c r="A5" s="216" t="s">
        <v>115</v>
      </c>
      <c r="B5" s="106" t="s">
        <v>94</v>
      </c>
      <c r="C5" s="107"/>
      <c r="D5" s="108"/>
      <c r="E5" s="108"/>
      <c r="F5" s="109"/>
      <c r="G5" s="198"/>
      <c r="H5" s="194"/>
      <c r="I5" s="218" t="str">
        <f>IF(AND(F5=TRUE,F6=TRUE),"ERROR SELECT ONLY ONE","")</f>
        <v/>
      </c>
      <c r="J5" s="218"/>
    </row>
    <row r="6" spans="1:10" ht="21.95" customHeight="1">
      <c r="A6" s="217"/>
      <c r="B6" s="110" t="s">
        <v>95</v>
      </c>
      <c r="C6" s="107"/>
      <c r="D6" s="108"/>
      <c r="E6" s="108"/>
      <c r="F6" s="109"/>
      <c r="G6" s="198"/>
      <c r="H6" s="194"/>
      <c r="I6" s="218"/>
      <c r="J6" s="218"/>
    </row>
    <row r="7" spans="1:10" ht="21.95" customHeight="1">
      <c r="A7" s="219" t="s">
        <v>98</v>
      </c>
      <c r="B7" s="99" t="s">
        <v>100</v>
      </c>
      <c r="C7" s="107"/>
      <c r="D7" s="112"/>
      <c r="E7" s="102"/>
      <c r="F7" s="103"/>
      <c r="G7" s="198"/>
      <c r="H7" s="194"/>
      <c r="I7" s="218"/>
      <c r="J7" s="218"/>
    </row>
    <row r="8" spans="1:10" ht="21.95" customHeight="1">
      <c r="A8" s="217"/>
      <c r="B8" s="110" t="s">
        <v>99</v>
      </c>
      <c r="C8" s="113"/>
      <c r="D8" s="112"/>
      <c r="E8" s="102"/>
      <c r="F8" s="103"/>
      <c r="G8" s="198"/>
      <c r="H8" s="194"/>
      <c r="I8" s="218"/>
      <c r="J8" s="218"/>
    </row>
    <row r="9" spans="1:10" ht="17.25" customHeight="1">
      <c r="A9" s="216" t="s">
        <v>86</v>
      </c>
      <c r="B9" s="106" t="s">
        <v>87</v>
      </c>
      <c r="C9" s="113"/>
      <c r="D9" s="108"/>
      <c r="E9" s="108"/>
      <c r="F9" s="103"/>
      <c r="G9" s="198"/>
      <c r="H9" s="194"/>
      <c r="I9" s="218" t="str">
        <f>IF(AND(F9=TRUE,F10=TRUE),"ERROR SELECT ONLY ONE","")</f>
        <v/>
      </c>
      <c r="J9" s="218"/>
    </row>
    <row r="10" spans="1:10" ht="17.25" customHeight="1">
      <c r="A10" s="217"/>
      <c r="B10" s="110" t="s">
        <v>88</v>
      </c>
      <c r="C10" s="113"/>
      <c r="D10" s="108"/>
      <c r="E10" s="108"/>
      <c r="F10" s="103"/>
      <c r="G10" s="198"/>
      <c r="H10" s="194"/>
      <c r="I10" s="218"/>
      <c r="J10" s="218"/>
    </row>
    <row r="11" spans="1:10" ht="17.25" customHeight="1">
      <c r="A11" s="216" t="s">
        <v>89</v>
      </c>
      <c r="B11" s="99" t="s">
        <v>121</v>
      </c>
      <c r="C11" s="113"/>
      <c r="D11" s="108"/>
      <c r="E11" s="108"/>
      <c r="F11" s="190"/>
      <c r="G11" s="255"/>
      <c r="H11" s="256"/>
      <c r="I11" s="193"/>
      <c r="J11" s="193"/>
    </row>
    <row r="12" spans="1:10" ht="20.100000000000001" customHeight="1">
      <c r="A12" s="217"/>
      <c r="B12" s="184" t="s">
        <v>122</v>
      </c>
      <c r="C12" s="113"/>
      <c r="D12" s="108"/>
      <c r="E12" s="108"/>
      <c r="F12" s="191"/>
      <c r="G12" s="255"/>
      <c r="H12" s="256"/>
    </row>
    <row r="13" spans="1:10" ht="41.1" customHeight="1">
      <c r="A13" s="114" t="s">
        <v>90</v>
      </c>
      <c r="B13" s="106" t="s">
        <v>91</v>
      </c>
      <c r="C13" s="113"/>
      <c r="D13" s="108"/>
      <c r="E13" s="108"/>
      <c r="F13" s="103"/>
      <c r="G13" s="198"/>
      <c r="H13" s="194"/>
    </row>
    <row r="14" spans="1:10" ht="36" customHeight="1">
      <c r="A14" s="114" t="s">
        <v>96</v>
      </c>
      <c r="B14" s="106" t="s">
        <v>97</v>
      </c>
      <c r="C14" s="113"/>
      <c r="D14" s="108"/>
      <c r="E14" s="108"/>
      <c r="F14" s="103"/>
      <c r="G14" s="198"/>
      <c r="H14" s="194"/>
    </row>
    <row r="15" spans="1:10" ht="32.1" customHeight="1">
      <c r="A15" s="114" t="s">
        <v>101</v>
      </c>
      <c r="B15" s="106" t="s">
        <v>102</v>
      </c>
      <c r="C15" s="113"/>
      <c r="D15" s="108"/>
      <c r="E15" s="108"/>
      <c r="F15" s="103"/>
      <c r="G15" s="198"/>
      <c r="H15" s="194"/>
    </row>
    <row r="16" spans="1:10" ht="36" customHeight="1">
      <c r="A16" s="114" t="s">
        <v>103</v>
      </c>
      <c r="B16" s="106" t="s">
        <v>104</v>
      </c>
      <c r="C16" s="113"/>
      <c r="D16" s="101"/>
      <c r="E16" s="102"/>
      <c r="F16" s="103"/>
      <c r="G16" s="198"/>
      <c r="H16" s="194"/>
    </row>
    <row r="17" spans="1:10" ht="40.5" customHeight="1">
      <c r="A17" s="114" t="s">
        <v>105</v>
      </c>
      <c r="B17" s="117" t="s">
        <v>106</v>
      </c>
      <c r="C17" s="118"/>
      <c r="D17" s="112"/>
      <c r="E17" s="187"/>
      <c r="F17" s="119"/>
      <c r="G17" s="198"/>
      <c r="H17" s="194"/>
    </row>
    <row r="18" spans="1:10" s="116" customFormat="1" ht="22.5" customHeight="1">
      <c r="A18" s="216" t="s">
        <v>107</v>
      </c>
      <c r="B18" s="106" t="s">
        <v>108</v>
      </c>
      <c r="C18" s="113"/>
      <c r="D18" s="108"/>
      <c r="E18" s="108"/>
      <c r="F18" s="103"/>
      <c r="G18" s="198"/>
      <c r="H18" s="194"/>
      <c r="I18" s="218" t="str">
        <f>IF(AND(F18=TRUE,F19=TRUE),"ERROR SELECT ONLY ONE","")</f>
        <v/>
      </c>
      <c r="J18" s="218"/>
    </row>
    <row r="19" spans="1:10" ht="22.5" customHeight="1">
      <c r="A19" s="217"/>
      <c r="B19" s="110" t="s">
        <v>109</v>
      </c>
      <c r="C19" s="188"/>
      <c r="D19" s="108"/>
      <c r="E19" s="108"/>
      <c r="F19" s="189"/>
      <c r="G19" s="198"/>
      <c r="H19" s="194"/>
      <c r="I19" s="218"/>
      <c r="J19" s="218"/>
    </row>
    <row r="20" spans="1:10" ht="22.5" customHeight="1">
      <c r="A20" s="216" t="s">
        <v>114</v>
      </c>
      <c r="B20" s="106" t="s">
        <v>116</v>
      </c>
      <c r="C20" s="113"/>
      <c r="D20" s="108"/>
      <c r="E20" s="186"/>
      <c r="F20" s="103"/>
      <c r="G20" s="198"/>
      <c r="H20" s="194"/>
      <c r="I20" s="218" t="str">
        <f>IF(AND(F20=TRUE,F21=TRUE),"ERROR SELECT ONLY ONE","")</f>
        <v/>
      </c>
      <c r="J20" s="218"/>
    </row>
    <row r="21" spans="1:10" ht="22.5" customHeight="1">
      <c r="A21" s="219"/>
      <c r="B21" s="99" t="s">
        <v>117</v>
      </c>
      <c r="C21" s="115"/>
      <c r="D21" s="185"/>
      <c r="E21" s="186"/>
      <c r="F21" s="116"/>
      <c r="G21" s="198"/>
      <c r="H21" s="194"/>
      <c r="I21" s="218"/>
      <c r="J21" s="218"/>
    </row>
    <row r="22" spans="1:10" ht="22.5" customHeight="1">
      <c r="A22" s="219"/>
      <c r="B22" s="99" t="s">
        <v>120</v>
      </c>
      <c r="C22" s="115"/>
      <c r="D22" s="185"/>
      <c r="E22" s="186"/>
      <c r="F22" s="116"/>
      <c r="G22" s="198"/>
      <c r="H22" s="194"/>
      <c r="I22" s="218"/>
      <c r="J22" s="218"/>
    </row>
    <row r="23" spans="1:10" ht="35.1" customHeight="1">
      <c r="A23" s="219"/>
      <c r="B23" s="106" t="s">
        <v>118</v>
      </c>
      <c r="C23" s="113"/>
      <c r="D23" s="101"/>
      <c r="E23" s="102"/>
      <c r="F23" s="103"/>
      <c r="G23" s="198"/>
      <c r="H23" s="194"/>
    </row>
    <row r="24" spans="1:10" ht="35.1" customHeight="1">
      <c r="A24" s="217"/>
      <c r="B24" s="117" t="s">
        <v>119</v>
      </c>
      <c r="C24" s="118"/>
      <c r="D24" s="101"/>
      <c r="E24" s="187"/>
      <c r="F24" s="119"/>
      <c r="G24" s="198"/>
      <c r="H24" s="194"/>
    </row>
    <row r="25" spans="1:10" ht="29.1" customHeight="1">
      <c r="A25" s="182" t="s">
        <v>112</v>
      </c>
      <c r="B25" s="106" t="s">
        <v>113</v>
      </c>
      <c r="C25" s="113"/>
      <c r="D25" s="108"/>
      <c r="E25" s="108"/>
      <c r="F25" s="103"/>
      <c r="G25" s="198"/>
      <c r="H25" s="194"/>
      <c r="I25" s="218"/>
      <c r="J25" s="218"/>
    </row>
    <row r="26" spans="1:10" ht="36.950000000000003" customHeight="1">
      <c r="A26" s="114" t="s">
        <v>110</v>
      </c>
      <c r="B26" s="117" t="s">
        <v>111</v>
      </c>
      <c r="C26" s="118"/>
      <c r="D26" s="246"/>
      <c r="E26" s="247"/>
      <c r="F26" s="131"/>
      <c r="G26" s="198"/>
      <c r="H26" s="196"/>
    </row>
    <row r="27" spans="1:10" ht="18.75" customHeight="1">
      <c r="A27" s="120"/>
      <c r="B27" s="121"/>
      <c r="C27" s="122"/>
      <c r="D27" s="122"/>
      <c r="E27" s="122"/>
      <c r="F27" s="122"/>
      <c r="G27" s="199"/>
      <c r="H27" s="197"/>
      <c r="J27" s="111"/>
    </row>
    <row r="28" spans="1:10">
      <c r="B28" s="248" t="s">
        <v>123</v>
      </c>
      <c r="C28" s="248"/>
      <c r="D28" s="248"/>
      <c r="E28" s="248"/>
      <c r="F28" s="83" t="b">
        <v>0</v>
      </c>
    </row>
    <row r="29" spans="1:10">
      <c r="B29" s="249" t="s">
        <v>124</v>
      </c>
      <c r="C29" s="249"/>
      <c r="D29" s="249"/>
      <c r="E29" s="249"/>
      <c r="F29" s="83" t="b">
        <v>0</v>
      </c>
    </row>
    <row r="31" spans="1:10">
      <c r="B31" s="244" t="s">
        <v>126</v>
      </c>
      <c r="C31" s="244"/>
      <c r="D31" s="244"/>
      <c r="E31" s="244"/>
    </row>
    <row r="78" spans="13:13">
      <c r="M78" s="192"/>
    </row>
    <row r="79" spans="13:13">
      <c r="M79" s="192"/>
    </row>
    <row r="80" spans="13:13">
      <c r="M80" s="192"/>
    </row>
    <row r="81" spans="13:13">
      <c r="M81" s="192"/>
    </row>
    <row r="82" spans="13:13">
      <c r="M82" s="192"/>
    </row>
    <row r="83" spans="13:13">
      <c r="M83" s="192"/>
    </row>
    <row r="84" spans="13:13">
      <c r="M84" s="192"/>
    </row>
    <row r="85" spans="13:13">
      <c r="M85" s="192"/>
    </row>
    <row r="86" spans="13:13">
      <c r="M86" s="192"/>
    </row>
    <row r="87" spans="13:13">
      <c r="M87" s="192"/>
    </row>
    <row r="88" spans="13:13">
      <c r="M88" s="192"/>
    </row>
    <row r="89" spans="13:13">
      <c r="M89" s="192"/>
    </row>
    <row r="90" spans="13:13">
      <c r="M90" s="192"/>
    </row>
    <row r="91" spans="13:13">
      <c r="M91" s="192"/>
    </row>
    <row r="92" spans="13:13">
      <c r="M92" s="192"/>
    </row>
    <row r="93" spans="13:13">
      <c r="M93" s="192"/>
    </row>
    <row r="94" spans="13:13">
      <c r="M94" s="192"/>
    </row>
    <row r="95" spans="13:13">
      <c r="M95" s="192"/>
    </row>
    <row r="96" spans="13:13">
      <c r="M96" s="192"/>
    </row>
    <row r="97" spans="13:13">
      <c r="M97" s="192"/>
    </row>
    <row r="98" spans="13:13">
      <c r="M98" s="192"/>
    </row>
    <row r="99" spans="13:13">
      <c r="M99" s="192"/>
    </row>
    <row r="100" spans="13:13">
      <c r="M100" s="192"/>
    </row>
    <row r="101" spans="13:13">
      <c r="M101" s="192"/>
    </row>
    <row r="102" spans="13:13">
      <c r="M102" s="192"/>
    </row>
    <row r="103" spans="13:13">
      <c r="M103" s="192"/>
    </row>
    <row r="104" spans="13:13">
      <c r="M104" s="192"/>
    </row>
    <row r="105" spans="13:13">
      <c r="M105" s="192"/>
    </row>
    <row r="106" spans="13:13">
      <c r="M106" s="192"/>
    </row>
    <row r="107" spans="13:13">
      <c r="M107" s="192"/>
    </row>
    <row r="108" spans="13:13">
      <c r="M108" s="192"/>
    </row>
    <row r="109" spans="13:13">
      <c r="M109" s="192"/>
    </row>
    <row r="110" spans="13:13">
      <c r="M110" s="192"/>
    </row>
    <row r="111" spans="13:13">
      <c r="M111" s="192"/>
    </row>
    <row r="112" spans="13:13">
      <c r="M112" s="192"/>
    </row>
    <row r="113" spans="13:13">
      <c r="M113" s="192"/>
    </row>
    <row r="114" spans="13:13">
      <c r="M114" s="192"/>
    </row>
    <row r="115" spans="13:13">
      <c r="M115" s="192"/>
    </row>
    <row r="116" spans="13:13">
      <c r="M116" s="192"/>
    </row>
    <row r="117" spans="13:13">
      <c r="M117" s="192"/>
    </row>
    <row r="118" spans="13:13">
      <c r="M118" s="192"/>
    </row>
    <row r="119" spans="13:13">
      <c r="M119" s="192"/>
    </row>
    <row r="120" spans="13:13">
      <c r="M120" s="192"/>
    </row>
    <row r="121" spans="13:13">
      <c r="M121" s="192"/>
    </row>
    <row r="122" spans="13:13">
      <c r="M122" s="192"/>
    </row>
    <row r="123" spans="13:13">
      <c r="M123" s="192"/>
    </row>
    <row r="124" spans="13:13">
      <c r="M124" s="192"/>
    </row>
    <row r="125" spans="13:13">
      <c r="M125" s="192"/>
    </row>
    <row r="126" spans="13:13">
      <c r="M126" s="192"/>
    </row>
    <row r="127" spans="13:13">
      <c r="M127" s="192"/>
    </row>
    <row r="128" spans="13:13">
      <c r="M128" s="192"/>
    </row>
  </sheetData>
  <mergeCells count="22">
    <mergeCell ref="A5:A6"/>
    <mergeCell ref="I5:J6"/>
    <mergeCell ref="A7:A8"/>
    <mergeCell ref="I7:J8"/>
    <mergeCell ref="A9:A10"/>
    <mergeCell ref="I9:J10"/>
    <mergeCell ref="A11:A12"/>
    <mergeCell ref="G11:G12"/>
    <mergeCell ref="H11:H12"/>
    <mergeCell ref="A18:A19"/>
    <mergeCell ref="I18:J19"/>
    <mergeCell ref="A20:A24"/>
    <mergeCell ref="I20:J21"/>
    <mergeCell ref="I22:J22"/>
    <mergeCell ref="B31:E31"/>
    <mergeCell ref="B1:E1"/>
    <mergeCell ref="I25:J25"/>
    <mergeCell ref="D26:E26"/>
    <mergeCell ref="B28:E28"/>
    <mergeCell ref="B29:E29"/>
    <mergeCell ref="G1:H1"/>
    <mergeCell ref="G2:H3"/>
  </mergeCells>
  <pageMargins left="0.25" right="0.25" top="0.75" bottom="0.5" header="0.5" footer="0.5"/>
  <pageSetup orientation="portrait" horizontalDpi="4294967293" verticalDpi="4294967293"/>
  <headerFooter alignWithMargins="0"/>
  <drawing r:id="rId1"/>
  <legacyDrawing r:id="rId2"/>
</worksheet>
</file>

<file path=xl/worksheets/sheet13.xml><?xml version="1.0" encoding="utf-8"?>
<worksheet xmlns="http://schemas.openxmlformats.org/spreadsheetml/2006/main" xmlns:r="http://schemas.openxmlformats.org/officeDocument/2006/relationships">
  <sheetPr codeName="Sheet10" enableFormatConditionsCalculation="0">
    <tabColor rgb="FF008000"/>
  </sheetPr>
  <dimension ref="A1:X28"/>
  <sheetViews>
    <sheetView zoomScaleNormal="100" workbookViewId="0">
      <selection activeCell="E11" sqref="E11"/>
    </sheetView>
  </sheetViews>
  <sheetFormatPr defaultColWidth="11" defaultRowHeight="15.75"/>
  <cols>
    <col min="1" max="1" width="4.625" customWidth="1"/>
    <col min="2" max="2" width="13.875" customWidth="1"/>
    <col min="4" max="4" width="4" customWidth="1"/>
    <col min="5" max="5" width="19.625" customWidth="1"/>
    <col min="7" max="7" width="4.375" customWidth="1"/>
    <col min="8" max="8" width="15" customWidth="1"/>
    <col min="9" max="9" width="5.125" customWidth="1"/>
    <col min="10" max="10" width="15.125" customWidth="1"/>
    <col min="12" max="12" width="5.5" customWidth="1"/>
    <col min="13" max="13" width="15.875" customWidth="1"/>
    <col min="15" max="15" width="5.5" customWidth="1"/>
    <col min="16" max="16" width="14.625" customWidth="1"/>
    <col min="17" max="17" width="6.125" customWidth="1"/>
    <col min="18" max="18" width="13.5" customWidth="1"/>
    <col min="20" max="20" width="6.125" customWidth="1"/>
    <col min="21" max="21" width="14" customWidth="1"/>
    <col min="23" max="23" width="5.375" customWidth="1"/>
    <col min="24" max="24" width="13.375" customWidth="1"/>
  </cols>
  <sheetData>
    <row r="1" spans="1:24" ht="15" customHeight="1">
      <c r="A1" s="260" t="s">
        <v>51</v>
      </c>
      <c r="B1" s="260"/>
      <c r="C1" s="260"/>
      <c r="D1" s="260"/>
      <c r="E1" s="260"/>
      <c r="F1" s="260"/>
      <c r="G1" s="260"/>
      <c r="H1" s="260"/>
      <c r="I1" s="260" t="s">
        <v>53</v>
      </c>
      <c r="J1" s="260"/>
      <c r="K1" s="260"/>
      <c r="L1" s="260"/>
      <c r="M1" s="260"/>
      <c r="N1" s="260"/>
      <c r="O1" s="260"/>
      <c r="P1" s="260"/>
      <c r="Q1" s="260" t="s">
        <v>56</v>
      </c>
      <c r="R1" s="260"/>
      <c r="S1" s="260"/>
      <c r="T1" s="260"/>
      <c r="U1" s="260"/>
      <c r="V1" s="260"/>
      <c r="W1" s="260"/>
      <c r="X1" s="260"/>
    </row>
    <row r="2" spans="1:24" ht="15" customHeight="1">
      <c r="A2" s="260"/>
      <c r="B2" s="260"/>
      <c r="C2" s="260"/>
      <c r="D2" s="260"/>
      <c r="E2" s="260"/>
      <c r="F2" s="260"/>
      <c r="G2" s="260"/>
      <c r="H2" s="260"/>
      <c r="I2" s="260"/>
      <c r="J2" s="260"/>
      <c r="K2" s="260"/>
      <c r="L2" s="260"/>
      <c r="M2" s="260"/>
      <c r="N2" s="260"/>
      <c r="O2" s="260"/>
      <c r="P2" s="260"/>
      <c r="Q2" s="260"/>
      <c r="R2" s="260"/>
      <c r="S2" s="260"/>
      <c r="T2" s="260"/>
      <c r="U2" s="260"/>
      <c r="V2" s="260"/>
      <c r="W2" s="260"/>
      <c r="X2" s="260"/>
    </row>
    <row r="3" spans="1:24" ht="15" customHeight="1">
      <c r="A3" s="260"/>
      <c r="B3" s="260"/>
      <c r="C3" s="260"/>
      <c r="D3" s="260"/>
      <c r="E3" s="260"/>
      <c r="F3" s="260"/>
      <c r="G3" s="260"/>
      <c r="H3" s="260"/>
      <c r="I3" s="260"/>
      <c r="J3" s="260"/>
      <c r="K3" s="260"/>
      <c r="L3" s="260"/>
      <c r="M3" s="260"/>
      <c r="N3" s="260"/>
      <c r="O3" s="260"/>
      <c r="P3" s="260"/>
      <c r="Q3" s="260"/>
      <c r="R3" s="260"/>
      <c r="S3" s="260"/>
      <c r="T3" s="260"/>
      <c r="U3" s="260"/>
      <c r="V3" s="260"/>
      <c r="W3" s="260"/>
      <c r="X3" s="260"/>
    </row>
    <row r="4" spans="1:24" ht="15" customHeight="1">
      <c r="A4" s="261" t="s">
        <v>52</v>
      </c>
      <c r="B4" s="261"/>
      <c r="C4" s="261"/>
      <c r="D4" s="261"/>
      <c r="E4" s="261"/>
      <c r="F4" s="261"/>
      <c r="G4" s="261"/>
      <c r="H4" s="261"/>
      <c r="I4" s="261" t="s">
        <v>52</v>
      </c>
      <c r="J4" s="261"/>
      <c r="K4" s="261"/>
      <c r="L4" s="261"/>
      <c r="M4" s="261"/>
      <c r="N4" s="261"/>
      <c r="O4" s="261"/>
      <c r="P4" s="261"/>
      <c r="Q4" s="261" t="s">
        <v>52</v>
      </c>
      <c r="R4" s="261"/>
      <c r="S4" s="261"/>
      <c r="T4" s="261"/>
      <c r="U4" s="261"/>
      <c r="V4" s="261"/>
      <c r="W4" s="261"/>
      <c r="X4" s="261"/>
    </row>
    <row r="5" spans="1:24">
      <c r="A5" s="261"/>
      <c r="B5" s="261"/>
      <c r="C5" s="261"/>
      <c r="D5" s="261"/>
      <c r="E5" s="261"/>
      <c r="F5" s="261"/>
      <c r="G5" s="261"/>
      <c r="H5" s="261"/>
      <c r="I5" s="261"/>
      <c r="J5" s="261"/>
      <c r="K5" s="261"/>
      <c r="L5" s="261"/>
      <c r="M5" s="261"/>
      <c r="N5" s="261"/>
      <c r="O5" s="261"/>
      <c r="P5" s="261"/>
      <c r="Q5" s="261"/>
      <c r="R5" s="261"/>
      <c r="S5" s="261"/>
      <c r="T5" s="261"/>
      <c r="U5" s="261"/>
      <c r="V5" s="261"/>
      <c r="W5" s="261"/>
      <c r="X5" s="261"/>
    </row>
    <row r="6" spans="1:24" ht="16.5" thickBot="1">
      <c r="A6" s="262"/>
      <c r="B6" s="262"/>
      <c r="C6" s="261"/>
      <c r="D6" s="262"/>
      <c r="E6" s="262"/>
      <c r="F6" s="261"/>
      <c r="G6" s="262"/>
      <c r="H6" s="262"/>
      <c r="I6" s="262"/>
      <c r="J6" s="262"/>
      <c r="K6" s="261"/>
      <c r="L6" s="262"/>
      <c r="M6" s="262"/>
      <c r="N6" s="261"/>
      <c r="O6" s="262"/>
      <c r="P6" s="262"/>
      <c r="Q6" s="262"/>
      <c r="R6" s="262"/>
      <c r="S6" s="261"/>
      <c r="T6" s="262"/>
      <c r="U6" s="262"/>
      <c r="V6" s="261"/>
      <c r="W6" s="262"/>
      <c r="X6" s="262"/>
    </row>
    <row r="7" spans="1:24" s="137" customFormat="1" ht="38.1" customHeight="1">
      <c r="A7" s="258" t="s">
        <v>1</v>
      </c>
      <c r="B7" s="259"/>
      <c r="D7" s="258" t="s">
        <v>2</v>
      </c>
      <c r="E7" s="259"/>
      <c r="G7" s="258" t="s">
        <v>3</v>
      </c>
      <c r="H7" s="259"/>
      <c r="I7" s="258" t="s">
        <v>18</v>
      </c>
      <c r="J7" s="259"/>
      <c r="L7" s="258" t="s">
        <v>8</v>
      </c>
      <c r="M7" s="259"/>
      <c r="O7" s="258" t="s">
        <v>9</v>
      </c>
      <c r="P7" s="259"/>
      <c r="Q7" s="258" t="s">
        <v>12</v>
      </c>
      <c r="R7" s="259"/>
      <c r="T7" s="258" t="s">
        <v>13</v>
      </c>
      <c r="U7" s="259"/>
      <c r="W7" s="258" t="s">
        <v>57</v>
      </c>
      <c r="X7" s="259"/>
    </row>
    <row r="8" spans="1:24" ht="27.95" customHeight="1">
      <c r="A8" s="133">
        <v>1</v>
      </c>
      <c r="B8" s="134"/>
      <c r="D8" s="133">
        <v>1</v>
      </c>
      <c r="E8" s="134"/>
      <c r="G8" s="133">
        <v>1</v>
      </c>
      <c r="H8" s="134"/>
      <c r="I8" s="133">
        <v>1</v>
      </c>
      <c r="J8" s="134"/>
      <c r="L8" s="133">
        <v>1</v>
      </c>
      <c r="M8" s="134"/>
      <c r="O8" s="133">
        <v>1</v>
      </c>
      <c r="P8" s="134"/>
      <c r="Q8" s="133">
        <v>1</v>
      </c>
      <c r="R8" s="134"/>
      <c r="T8" s="133">
        <v>1</v>
      </c>
      <c r="U8" s="134"/>
      <c r="W8" s="133">
        <v>1</v>
      </c>
      <c r="X8" s="134"/>
    </row>
    <row r="9" spans="1:24" ht="27.95" customHeight="1">
      <c r="A9" s="133">
        <v>2</v>
      </c>
      <c r="B9" s="134"/>
      <c r="D9" s="133">
        <v>2</v>
      </c>
      <c r="E9" s="134"/>
      <c r="G9" s="133">
        <v>2</v>
      </c>
      <c r="H9" s="134"/>
      <c r="I9" s="133">
        <v>2</v>
      </c>
      <c r="J9" s="134"/>
      <c r="L9" s="133">
        <v>2</v>
      </c>
      <c r="M9" s="134"/>
      <c r="O9" s="133">
        <v>2</v>
      </c>
      <c r="P9" s="134"/>
      <c r="Q9" s="133">
        <v>2</v>
      </c>
      <c r="R9" s="134"/>
      <c r="T9" s="133">
        <v>2</v>
      </c>
      <c r="U9" s="134"/>
      <c r="W9" s="133">
        <v>2</v>
      </c>
      <c r="X9" s="134"/>
    </row>
    <row r="10" spans="1:24" ht="27.95" customHeight="1">
      <c r="A10" s="133">
        <v>3</v>
      </c>
      <c r="B10" s="134"/>
      <c r="D10" s="133">
        <v>3</v>
      </c>
      <c r="E10" s="134"/>
      <c r="G10" s="133">
        <v>3</v>
      </c>
      <c r="H10" s="134"/>
      <c r="I10" s="133">
        <v>3</v>
      </c>
      <c r="J10" s="134"/>
      <c r="L10" s="133">
        <v>3</v>
      </c>
      <c r="M10" s="134"/>
      <c r="O10" s="133">
        <v>3</v>
      </c>
      <c r="P10" s="134"/>
      <c r="Q10" s="133">
        <v>3</v>
      </c>
      <c r="R10" s="134"/>
      <c r="T10" s="133">
        <v>3</v>
      </c>
      <c r="U10" s="134"/>
      <c r="W10" s="133">
        <v>3</v>
      </c>
      <c r="X10" s="134"/>
    </row>
    <row r="11" spans="1:24" ht="27.95" customHeight="1">
      <c r="A11" s="133">
        <v>4</v>
      </c>
      <c r="B11" s="134"/>
      <c r="D11" s="133">
        <v>4</v>
      </c>
      <c r="E11" s="134"/>
      <c r="G11" s="133">
        <v>4</v>
      </c>
      <c r="H11" s="134"/>
      <c r="I11" s="133">
        <v>4</v>
      </c>
      <c r="J11" s="134"/>
      <c r="L11" s="133">
        <v>4</v>
      </c>
      <c r="M11" s="134"/>
      <c r="O11" s="133">
        <v>4</v>
      </c>
      <c r="P11" s="134"/>
      <c r="Q11" s="133">
        <v>4</v>
      </c>
      <c r="R11" s="134"/>
      <c r="T11" s="133">
        <v>4</v>
      </c>
      <c r="U11" s="134"/>
      <c r="W11" s="133">
        <v>4</v>
      </c>
      <c r="X11" s="134"/>
    </row>
    <row r="12" spans="1:24" ht="27.95" customHeight="1">
      <c r="A12" s="133">
        <v>5</v>
      </c>
      <c r="B12" s="134"/>
      <c r="D12" s="133">
        <v>5</v>
      </c>
      <c r="E12" s="134"/>
      <c r="G12" s="133">
        <v>5</v>
      </c>
      <c r="H12" s="134"/>
      <c r="I12" s="133">
        <v>5</v>
      </c>
      <c r="J12" s="134"/>
      <c r="L12" s="133">
        <v>5</v>
      </c>
      <c r="M12" s="134"/>
      <c r="O12" s="133">
        <v>5</v>
      </c>
      <c r="P12" s="134"/>
      <c r="Q12" s="133">
        <v>5</v>
      </c>
      <c r="R12" s="134"/>
      <c r="T12" s="133">
        <v>5</v>
      </c>
      <c r="U12" s="134"/>
      <c r="W12" s="133">
        <v>5</v>
      </c>
      <c r="X12" s="134"/>
    </row>
    <row r="13" spans="1:24" ht="27.95" customHeight="1">
      <c r="A13" s="133">
        <v>6</v>
      </c>
      <c r="B13" s="134"/>
      <c r="D13" s="133">
        <v>6</v>
      </c>
      <c r="E13" s="134"/>
      <c r="G13" s="133">
        <v>6</v>
      </c>
      <c r="H13" s="134"/>
      <c r="I13" s="133">
        <v>6</v>
      </c>
      <c r="J13" s="134"/>
      <c r="L13" s="133">
        <v>6</v>
      </c>
      <c r="M13" s="134"/>
      <c r="O13" s="133">
        <v>6</v>
      </c>
      <c r="P13" s="134"/>
      <c r="Q13" s="133">
        <v>6</v>
      </c>
      <c r="R13" s="134"/>
      <c r="T13" s="133">
        <v>6</v>
      </c>
      <c r="U13" s="134"/>
      <c r="W13" s="133">
        <v>6</v>
      </c>
      <c r="X13" s="134"/>
    </row>
    <row r="14" spans="1:24" ht="27.95" customHeight="1">
      <c r="A14" s="133">
        <v>7</v>
      </c>
      <c r="B14" s="134"/>
      <c r="D14" s="133">
        <v>7</v>
      </c>
      <c r="E14" s="134"/>
      <c r="G14" s="133">
        <v>7</v>
      </c>
      <c r="H14" s="134"/>
      <c r="I14" s="133">
        <v>7</v>
      </c>
      <c r="J14" s="134"/>
      <c r="L14" s="133">
        <v>7</v>
      </c>
      <c r="M14" s="134"/>
      <c r="O14" s="133">
        <v>7</v>
      </c>
      <c r="P14" s="134"/>
      <c r="Q14" s="133">
        <v>7</v>
      </c>
      <c r="R14" s="134"/>
      <c r="T14" s="133">
        <v>7</v>
      </c>
      <c r="U14" s="134"/>
      <c r="W14" s="133">
        <v>7</v>
      </c>
      <c r="X14" s="134"/>
    </row>
    <row r="15" spans="1:24" ht="27.95" customHeight="1">
      <c r="A15" s="133">
        <v>8</v>
      </c>
      <c r="B15" s="134"/>
      <c r="D15" s="133">
        <v>8</v>
      </c>
      <c r="E15" s="134"/>
      <c r="G15" s="133">
        <v>8</v>
      </c>
      <c r="H15" s="134"/>
      <c r="I15" s="133">
        <v>8</v>
      </c>
      <c r="J15" s="134"/>
      <c r="L15" s="133">
        <v>8</v>
      </c>
      <c r="M15" s="134"/>
      <c r="O15" s="133">
        <v>8</v>
      </c>
      <c r="P15" s="134"/>
      <c r="Q15" s="133">
        <v>8</v>
      </c>
      <c r="R15" s="134"/>
      <c r="T15" s="133">
        <v>8</v>
      </c>
      <c r="U15" s="134"/>
      <c r="W15" s="133">
        <v>8</v>
      </c>
      <c r="X15" s="134"/>
    </row>
    <row r="16" spans="1:24" ht="27.95" customHeight="1">
      <c r="A16" s="133">
        <v>9</v>
      </c>
      <c r="B16" s="134"/>
      <c r="D16" s="133">
        <v>9</v>
      </c>
      <c r="E16" s="134"/>
      <c r="G16" s="133">
        <v>9</v>
      </c>
      <c r="H16" s="134"/>
      <c r="I16" s="133">
        <v>9</v>
      </c>
      <c r="J16" s="134"/>
      <c r="L16" s="133">
        <v>9</v>
      </c>
      <c r="M16" s="134"/>
      <c r="O16" s="133">
        <v>9</v>
      </c>
      <c r="P16" s="134"/>
      <c r="Q16" s="133">
        <v>9</v>
      </c>
      <c r="R16" s="134"/>
      <c r="T16" s="133">
        <v>9</v>
      </c>
      <c r="U16" s="134"/>
      <c r="W16" s="133">
        <v>9</v>
      </c>
      <c r="X16" s="134"/>
    </row>
    <row r="17" spans="1:24" ht="27.95" customHeight="1">
      <c r="A17" s="148">
        <v>10</v>
      </c>
      <c r="B17" s="149"/>
      <c r="D17" s="148">
        <v>10</v>
      </c>
      <c r="E17" s="149"/>
      <c r="G17" s="148">
        <v>10</v>
      </c>
      <c r="H17" s="149"/>
      <c r="I17" s="148">
        <v>10</v>
      </c>
      <c r="J17" s="149"/>
      <c r="L17" s="148">
        <v>10</v>
      </c>
      <c r="M17" s="149"/>
      <c r="O17" s="148">
        <v>10</v>
      </c>
      <c r="P17" s="149"/>
      <c r="Q17" s="148">
        <v>10</v>
      </c>
      <c r="R17" s="149"/>
      <c r="T17" s="148">
        <v>10</v>
      </c>
      <c r="U17" s="149"/>
      <c r="W17" s="150">
        <v>10</v>
      </c>
      <c r="X17" s="149"/>
    </row>
    <row r="18" spans="1:24" ht="27.95" customHeight="1">
      <c r="A18" s="148">
        <v>11</v>
      </c>
      <c r="B18" s="149"/>
      <c r="D18" s="148">
        <v>11</v>
      </c>
      <c r="E18" s="149"/>
      <c r="G18" s="148">
        <v>11</v>
      </c>
      <c r="H18" s="149"/>
      <c r="I18" s="148">
        <v>11</v>
      </c>
      <c r="J18" s="149"/>
      <c r="L18" s="148">
        <v>11</v>
      </c>
      <c r="M18" s="149"/>
      <c r="O18" s="148">
        <v>11</v>
      </c>
      <c r="P18" s="149"/>
      <c r="Q18" s="148">
        <v>11</v>
      </c>
      <c r="R18" s="149"/>
      <c r="T18" s="148">
        <v>11</v>
      </c>
      <c r="U18" s="149"/>
      <c r="W18" s="150">
        <v>11</v>
      </c>
      <c r="X18" s="149"/>
    </row>
    <row r="19" spans="1:24" ht="27.95" customHeight="1">
      <c r="A19" s="148">
        <v>12</v>
      </c>
      <c r="B19" s="149"/>
      <c r="D19" s="148">
        <v>12</v>
      </c>
      <c r="E19" s="149"/>
      <c r="G19" s="148">
        <v>12</v>
      </c>
      <c r="H19" s="149"/>
      <c r="I19" s="148">
        <v>12</v>
      </c>
      <c r="J19" s="149"/>
      <c r="L19" s="148">
        <v>12</v>
      </c>
      <c r="M19" s="149"/>
      <c r="O19" s="148">
        <v>12</v>
      </c>
      <c r="P19" s="149"/>
      <c r="Q19" s="148">
        <v>12</v>
      </c>
      <c r="R19" s="149"/>
      <c r="T19" s="148">
        <v>12</v>
      </c>
      <c r="U19" s="149"/>
      <c r="W19" s="150">
        <v>12</v>
      </c>
      <c r="X19" s="149"/>
    </row>
    <row r="20" spans="1:24" ht="27.95" customHeight="1">
      <c r="A20" s="148">
        <v>13</v>
      </c>
      <c r="B20" s="149"/>
      <c r="D20" s="148">
        <v>13</v>
      </c>
      <c r="E20" s="149"/>
      <c r="G20" s="148">
        <v>13</v>
      </c>
      <c r="H20" s="149"/>
      <c r="I20" s="148">
        <v>13</v>
      </c>
      <c r="J20" s="149"/>
      <c r="L20" s="148">
        <v>13</v>
      </c>
      <c r="M20" s="149"/>
      <c r="O20" s="148">
        <v>13</v>
      </c>
      <c r="P20" s="149"/>
      <c r="Q20" s="148">
        <v>13</v>
      </c>
      <c r="R20" s="149"/>
      <c r="T20" s="148">
        <v>13</v>
      </c>
      <c r="U20" s="149"/>
      <c r="W20" s="150">
        <v>13</v>
      </c>
      <c r="X20" s="149"/>
    </row>
    <row r="21" spans="1:24" ht="27.95" customHeight="1">
      <c r="A21" s="148">
        <v>14</v>
      </c>
      <c r="B21" s="149"/>
      <c r="D21" s="148">
        <v>14</v>
      </c>
      <c r="E21" s="149"/>
      <c r="G21" s="148">
        <v>14</v>
      </c>
      <c r="H21" s="149"/>
      <c r="I21" s="148">
        <v>14</v>
      </c>
      <c r="J21" s="149"/>
      <c r="L21" s="148">
        <v>14</v>
      </c>
      <c r="M21" s="149"/>
      <c r="O21" s="148">
        <v>14</v>
      </c>
      <c r="P21" s="149"/>
      <c r="Q21" s="148">
        <v>14</v>
      </c>
      <c r="R21" s="149"/>
      <c r="T21" s="148">
        <v>14</v>
      </c>
      <c r="U21" s="149"/>
      <c r="W21" s="150">
        <v>14</v>
      </c>
      <c r="X21" s="149"/>
    </row>
    <row r="22" spans="1:24" ht="27.95" customHeight="1" thickBot="1">
      <c r="A22" s="135">
        <v>15</v>
      </c>
      <c r="B22" s="136"/>
      <c r="D22" s="146">
        <v>15</v>
      </c>
      <c r="E22" s="136"/>
      <c r="G22" s="146">
        <v>15</v>
      </c>
      <c r="H22" s="136"/>
      <c r="I22" s="146">
        <v>15</v>
      </c>
      <c r="J22" s="136"/>
      <c r="L22" s="146">
        <v>15</v>
      </c>
      <c r="M22" s="136"/>
      <c r="O22" s="146">
        <v>15</v>
      </c>
      <c r="P22" s="136"/>
      <c r="Q22" s="146">
        <v>15</v>
      </c>
      <c r="R22" s="136"/>
      <c r="T22" s="146">
        <v>15</v>
      </c>
      <c r="U22" s="136"/>
      <c r="W22" s="151">
        <v>15</v>
      </c>
      <c r="X22" s="136"/>
    </row>
    <row r="24" spans="1:24" ht="15" customHeight="1">
      <c r="A24" s="257" t="s">
        <v>55</v>
      </c>
      <c r="B24" s="257"/>
      <c r="C24" s="257"/>
      <c r="D24" s="257"/>
      <c r="E24" s="257"/>
      <c r="F24" s="257"/>
      <c r="G24" s="257"/>
      <c r="H24" s="257"/>
      <c r="I24" s="257" t="s">
        <v>54</v>
      </c>
      <c r="J24" s="257"/>
      <c r="K24" s="257"/>
      <c r="L24" s="257"/>
      <c r="M24" s="257"/>
      <c r="N24" s="257"/>
      <c r="O24" s="257"/>
      <c r="P24" s="257"/>
      <c r="Q24" s="257" t="s">
        <v>58</v>
      </c>
      <c r="R24" s="257"/>
      <c r="S24" s="257"/>
      <c r="T24" s="257"/>
      <c r="U24" s="257"/>
      <c r="V24" s="257"/>
      <c r="W24" s="257"/>
      <c r="X24" s="257"/>
    </row>
    <row r="25" spans="1:24">
      <c r="A25" s="257"/>
      <c r="B25" s="257"/>
      <c r="C25" s="257"/>
      <c r="D25" s="257"/>
      <c r="E25" s="257"/>
      <c r="F25" s="257"/>
      <c r="G25" s="257"/>
      <c r="H25" s="257"/>
      <c r="I25" s="257"/>
      <c r="J25" s="257"/>
      <c r="K25" s="257"/>
      <c r="L25" s="257"/>
      <c r="M25" s="257"/>
      <c r="N25" s="257"/>
      <c r="O25" s="257"/>
      <c r="P25" s="257"/>
      <c r="Q25" s="257"/>
      <c r="R25" s="257"/>
      <c r="S25" s="257"/>
      <c r="T25" s="257"/>
      <c r="U25" s="257"/>
      <c r="V25" s="257"/>
      <c r="W25" s="257"/>
      <c r="X25" s="257"/>
    </row>
    <row r="26" spans="1:24">
      <c r="A26" s="257"/>
      <c r="B26" s="257"/>
      <c r="C26" s="257"/>
      <c r="D26" s="257"/>
      <c r="E26" s="257"/>
      <c r="F26" s="257"/>
      <c r="G26" s="257"/>
      <c r="H26" s="257"/>
      <c r="I26" s="257"/>
      <c r="J26" s="257"/>
      <c r="K26" s="257"/>
      <c r="L26" s="257"/>
      <c r="M26" s="257"/>
      <c r="N26" s="257"/>
      <c r="O26" s="257"/>
      <c r="P26" s="257"/>
      <c r="Q26" s="257"/>
      <c r="R26" s="257"/>
      <c r="S26" s="257"/>
      <c r="T26" s="257"/>
      <c r="U26" s="257"/>
      <c r="V26" s="257"/>
      <c r="W26" s="257"/>
      <c r="X26" s="257"/>
    </row>
    <row r="27" spans="1:24">
      <c r="A27" s="257"/>
      <c r="B27" s="257"/>
      <c r="C27" s="257"/>
      <c r="D27" s="257"/>
      <c r="E27" s="257"/>
      <c r="F27" s="257"/>
      <c r="G27" s="257"/>
      <c r="H27" s="257"/>
      <c r="I27" s="257"/>
      <c r="J27" s="257"/>
      <c r="K27" s="257"/>
      <c r="L27" s="257"/>
      <c r="M27" s="257"/>
      <c r="N27" s="257"/>
      <c r="O27" s="257"/>
      <c r="P27" s="257"/>
      <c r="Q27" s="257"/>
      <c r="R27" s="257"/>
      <c r="S27" s="257"/>
      <c r="T27" s="257"/>
      <c r="U27" s="257"/>
      <c r="V27" s="257"/>
      <c r="W27" s="257"/>
      <c r="X27" s="257"/>
    </row>
    <row r="28" spans="1:24">
      <c r="A28" s="257"/>
      <c r="B28" s="257"/>
      <c r="C28" s="257"/>
      <c r="D28" s="257"/>
      <c r="E28" s="257"/>
      <c r="F28" s="257"/>
      <c r="G28" s="257"/>
      <c r="H28" s="257"/>
      <c r="I28" s="257"/>
      <c r="J28" s="257"/>
      <c r="K28" s="257"/>
      <c r="L28" s="257"/>
      <c r="M28" s="257"/>
      <c r="N28" s="257"/>
      <c r="O28" s="257"/>
      <c r="P28" s="257"/>
      <c r="Q28" s="257"/>
      <c r="R28" s="257"/>
      <c r="S28" s="257"/>
      <c r="T28" s="257"/>
      <c r="U28" s="257"/>
      <c r="V28" s="257"/>
      <c r="W28" s="257"/>
      <c r="X28" s="257"/>
    </row>
  </sheetData>
  <mergeCells count="18">
    <mergeCell ref="I7:J7"/>
    <mergeCell ref="L7:M7"/>
    <mergeCell ref="A1:H3"/>
    <mergeCell ref="A4:H6"/>
    <mergeCell ref="A7:B7"/>
    <mergeCell ref="D7:E7"/>
    <mergeCell ref="G7:H7"/>
    <mergeCell ref="I4:P6"/>
    <mergeCell ref="A24:H28"/>
    <mergeCell ref="O7:P7"/>
    <mergeCell ref="I24:P28"/>
    <mergeCell ref="Q1:X3"/>
    <mergeCell ref="Q4:X6"/>
    <mergeCell ref="Q7:R7"/>
    <mergeCell ref="T7:U7"/>
    <mergeCell ref="W7:X7"/>
    <mergeCell ref="Q24:X28"/>
    <mergeCell ref="I1:P3"/>
  </mergeCells>
  <phoneticPr fontId="37" type="noConversion"/>
  <pageMargins left="0.75" right="0.75" top="1" bottom="1" header="0.5" footer="0.5"/>
  <pageSetup orientation="portrait" horizontalDpi="4294967292" verticalDpi="4294967292"/>
  <headerFooter alignWithMargins="0"/>
</worksheet>
</file>

<file path=xl/worksheets/sheet14.xml><?xml version="1.0" encoding="utf-8"?>
<worksheet xmlns="http://schemas.openxmlformats.org/spreadsheetml/2006/main" xmlns:r="http://schemas.openxmlformats.org/officeDocument/2006/relationships">
  <sheetPr codeName="Sheet11" enableFormatConditionsCalculation="0">
    <tabColor rgb="FF008000"/>
  </sheetPr>
  <dimension ref="A1:X22"/>
  <sheetViews>
    <sheetView topLeftCell="I6" workbookViewId="0">
      <selection activeCell="M25" sqref="M25"/>
    </sheetView>
  </sheetViews>
  <sheetFormatPr defaultColWidth="11" defaultRowHeight="15.75"/>
  <cols>
    <col min="3" max="3" width="3.375" customWidth="1"/>
    <col min="4" max="4" width="13.875" customWidth="1"/>
    <col min="6" max="6" width="3.5" customWidth="1"/>
    <col min="7" max="7" width="14" customWidth="1"/>
    <col min="11" max="11" width="2.875" customWidth="1"/>
    <col min="12" max="12" width="14.625" customWidth="1"/>
    <col min="14" max="14" width="3.375" customWidth="1"/>
    <col min="15" max="15" width="13.5" customWidth="1"/>
    <col min="17" max="17" width="14" customWidth="1"/>
    <col min="19" max="19" width="2.625" customWidth="1"/>
    <col min="20" max="20" width="14.625" customWidth="1"/>
    <col min="22" max="22" width="3.125" customWidth="1"/>
    <col min="23" max="23" width="12.875" customWidth="1"/>
  </cols>
  <sheetData>
    <row r="1" spans="1:24" ht="15" customHeight="1">
      <c r="A1" s="267" t="s">
        <v>64</v>
      </c>
      <c r="B1" s="267"/>
      <c r="C1" s="267"/>
      <c r="D1" s="267"/>
      <c r="E1" s="267"/>
      <c r="F1" s="267"/>
      <c r="G1" s="267"/>
      <c r="H1" s="267"/>
      <c r="I1" s="267" t="s">
        <v>66</v>
      </c>
      <c r="J1" s="267"/>
      <c r="K1" s="267"/>
      <c r="L1" s="267"/>
      <c r="M1" s="267"/>
      <c r="N1" s="267"/>
      <c r="O1" s="267"/>
      <c r="P1" s="267"/>
      <c r="Q1" s="267" t="s">
        <v>67</v>
      </c>
      <c r="R1" s="267"/>
      <c r="S1" s="267"/>
      <c r="T1" s="267"/>
      <c r="U1" s="267"/>
      <c r="V1" s="267"/>
      <c r="W1" s="267"/>
      <c r="X1" s="267"/>
    </row>
    <row r="2" spans="1:24" ht="15" customHeight="1">
      <c r="A2" s="267"/>
      <c r="B2" s="267"/>
      <c r="C2" s="267"/>
      <c r="D2" s="267"/>
      <c r="E2" s="267"/>
      <c r="F2" s="267"/>
      <c r="G2" s="267"/>
      <c r="H2" s="267"/>
      <c r="I2" s="267"/>
      <c r="J2" s="267"/>
      <c r="K2" s="267"/>
      <c r="L2" s="267"/>
      <c r="M2" s="267"/>
      <c r="N2" s="267"/>
      <c r="O2" s="267"/>
      <c r="P2" s="267"/>
      <c r="Q2" s="267"/>
      <c r="R2" s="267"/>
      <c r="S2" s="267"/>
      <c r="T2" s="267"/>
      <c r="U2" s="267"/>
      <c r="V2" s="267"/>
      <c r="W2" s="267"/>
      <c r="X2" s="267"/>
    </row>
    <row r="3" spans="1:24" ht="15" customHeight="1">
      <c r="A3" s="267"/>
      <c r="B3" s="267"/>
      <c r="C3" s="267"/>
      <c r="D3" s="267"/>
      <c r="E3" s="267"/>
      <c r="F3" s="267"/>
      <c r="G3" s="267"/>
      <c r="H3" s="267"/>
      <c r="I3" s="267"/>
      <c r="J3" s="267"/>
      <c r="K3" s="267"/>
      <c r="L3" s="267"/>
      <c r="M3" s="267"/>
      <c r="N3" s="267"/>
      <c r="O3" s="267"/>
      <c r="P3" s="267"/>
      <c r="Q3" s="267"/>
      <c r="R3" s="267"/>
      <c r="S3" s="267"/>
      <c r="T3" s="267"/>
      <c r="U3" s="267"/>
      <c r="V3" s="267"/>
      <c r="W3" s="267"/>
      <c r="X3" s="267"/>
    </row>
    <row r="4" spans="1:24" ht="15" customHeight="1">
      <c r="A4" s="267"/>
      <c r="B4" s="267"/>
      <c r="C4" s="267"/>
      <c r="D4" s="267"/>
      <c r="E4" s="267"/>
      <c r="F4" s="267"/>
      <c r="G4" s="267"/>
      <c r="H4" s="267"/>
      <c r="I4" s="267"/>
      <c r="J4" s="267"/>
      <c r="K4" s="267"/>
      <c r="L4" s="267"/>
      <c r="M4" s="267"/>
      <c r="N4" s="267"/>
      <c r="O4" s="267"/>
      <c r="P4" s="267"/>
      <c r="Q4" s="267"/>
      <c r="R4" s="267"/>
      <c r="S4" s="267"/>
      <c r="T4" s="267"/>
      <c r="U4" s="267"/>
      <c r="V4" s="267"/>
      <c r="W4" s="267"/>
      <c r="X4" s="267"/>
    </row>
    <row r="5" spans="1:24" ht="15" customHeight="1">
      <c r="A5" s="267"/>
      <c r="B5" s="267"/>
      <c r="C5" s="267"/>
      <c r="D5" s="267"/>
      <c r="E5" s="267"/>
      <c r="F5" s="267"/>
      <c r="G5" s="267"/>
      <c r="H5" s="267"/>
      <c r="I5" s="267"/>
      <c r="J5" s="267"/>
      <c r="K5" s="267"/>
      <c r="L5" s="267"/>
      <c r="M5" s="267"/>
      <c r="N5" s="267"/>
      <c r="O5" s="267"/>
      <c r="P5" s="267"/>
      <c r="Q5" s="267"/>
      <c r="R5" s="267"/>
      <c r="S5" s="267"/>
      <c r="T5" s="267"/>
      <c r="U5" s="267"/>
      <c r="V5" s="267"/>
      <c r="W5" s="267"/>
      <c r="X5" s="267"/>
    </row>
    <row r="6" spans="1:24" ht="15" customHeight="1">
      <c r="A6" s="261" t="s">
        <v>65</v>
      </c>
      <c r="B6" s="261"/>
      <c r="C6" s="261"/>
      <c r="D6" s="261"/>
      <c r="E6" s="261"/>
      <c r="F6" s="261"/>
      <c r="G6" s="261"/>
      <c r="H6" s="261"/>
      <c r="I6" s="261" t="s">
        <v>65</v>
      </c>
      <c r="J6" s="261"/>
      <c r="K6" s="261"/>
      <c r="L6" s="261"/>
      <c r="M6" s="261"/>
      <c r="N6" s="261"/>
      <c r="O6" s="261"/>
      <c r="P6" s="261"/>
      <c r="Q6" s="261" t="s">
        <v>65</v>
      </c>
      <c r="R6" s="261"/>
      <c r="S6" s="261"/>
      <c r="T6" s="261"/>
      <c r="U6" s="261"/>
      <c r="V6" s="261"/>
      <c r="W6" s="261"/>
      <c r="X6" s="261"/>
    </row>
    <row r="7" spans="1:24" ht="16.5" thickBot="1">
      <c r="A7" s="262"/>
      <c r="B7" s="262"/>
      <c r="C7" s="261"/>
      <c r="D7" s="261"/>
      <c r="E7" s="261"/>
      <c r="F7" s="261"/>
      <c r="G7" s="261"/>
      <c r="H7" s="261"/>
      <c r="I7" s="261"/>
      <c r="J7" s="261"/>
      <c r="K7" s="261"/>
      <c r="L7" s="261"/>
      <c r="M7" s="261"/>
      <c r="N7" s="261"/>
      <c r="O7" s="261"/>
      <c r="P7" s="261"/>
      <c r="Q7" s="261"/>
      <c r="R7" s="261"/>
      <c r="S7" s="261"/>
      <c r="T7" s="261"/>
      <c r="U7" s="261"/>
      <c r="V7" s="261"/>
      <c r="W7" s="261"/>
      <c r="X7" s="261"/>
    </row>
    <row r="8" spans="1:24" ht="15" customHeight="1">
      <c r="A8" s="268" t="s">
        <v>1</v>
      </c>
      <c r="B8" s="269"/>
      <c r="C8" s="137"/>
      <c r="D8" s="268" t="s">
        <v>2</v>
      </c>
      <c r="E8" s="269"/>
      <c r="F8" s="137"/>
      <c r="G8" s="268" t="s">
        <v>3</v>
      </c>
      <c r="H8" s="269"/>
      <c r="I8" s="268" t="s">
        <v>7</v>
      </c>
      <c r="J8" s="269"/>
      <c r="K8" s="137"/>
      <c r="L8" s="268" t="s">
        <v>8</v>
      </c>
      <c r="M8" s="269"/>
      <c r="N8" s="137"/>
      <c r="O8" s="268" t="s">
        <v>9</v>
      </c>
      <c r="P8" s="269"/>
      <c r="Q8" s="268" t="s">
        <v>12</v>
      </c>
      <c r="R8" s="269"/>
      <c r="S8" s="137"/>
      <c r="T8" s="268" t="s">
        <v>13</v>
      </c>
      <c r="U8" s="269"/>
      <c r="V8" s="137"/>
      <c r="W8" s="268" t="s">
        <v>68</v>
      </c>
      <c r="X8" s="269"/>
    </row>
    <row r="9" spans="1:24" ht="23.1" customHeight="1">
      <c r="A9" s="270"/>
      <c r="B9" s="271"/>
      <c r="C9" s="137"/>
      <c r="D9" s="270"/>
      <c r="E9" s="271"/>
      <c r="F9" s="137"/>
      <c r="G9" s="270"/>
      <c r="H9" s="271"/>
      <c r="I9" s="270"/>
      <c r="J9" s="271"/>
      <c r="K9" s="137"/>
      <c r="L9" s="270"/>
      <c r="M9" s="271"/>
      <c r="N9" s="137"/>
      <c r="O9" s="270"/>
      <c r="P9" s="271"/>
      <c r="Q9" s="270"/>
      <c r="R9" s="271"/>
      <c r="S9" s="137"/>
      <c r="T9" s="270"/>
      <c r="U9" s="271"/>
      <c r="V9" s="137"/>
      <c r="W9" s="270"/>
      <c r="X9" s="271"/>
    </row>
    <row r="10" spans="1:24" ht="30" customHeight="1">
      <c r="A10" s="263"/>
      <c r="B10" s="264"/>
      <c r="D10" s="263"/>
      <c r="E10" s="264"/>
      <c r="G10" s="263"/>
      <c r="H10" s="264"/>
      <c r="I10" s="263"/>
      <c r="J10" s="264"/>
      <c r="L10" s="263"/>
      <c r="M10" s="264"/>
      <c r="O10" s="263"/>
      <c r="P10" s="264"/>
      <c r="Q10" s="263"/>
      <c r="R10" s="264"/>
      <c r="T10" s="263"/>
      <c r="U10" s="264"/>
      <c r="W10" s="263"/>
      <c r="X10" s="264"/>
    </row>
    <row r="11" spans="1:24" ht="30" customHeight="1">
      <c r="A11" s="263"/>
      <c r="B11" s="264"/>
      <c r="D11" s="263"/>
      <c r="E11" s="264"/>
      <c r="G11" s="263"/>
      <c r="H11" s="264"/>
      <c r="I11" s="263"/>
      <c r="J11" s="264"/>
      <c r="L11" s="263"/>
      <c r="M11" s="264"/>
      <c r="O11" s="263"/>
      <c r="P11" s="264"/>
      <c r="Q11" s="263"/>
      <c r="R11" s="264"/>
      <c r="T11" s="263"/>
      <c r="U11" s="264"/>
      <c r="W11" s="263"/>
      <c r="X11" s="264"/>
    </row>
    <row r="12" spans="1:24" ht="30" customHeight="1">
      <c r="A12" s="263"/>
      <c r="B12" s="264"/>
      <c r="D12" s="263"/>
      <c r="E12" s="264"/>
      <c r="G12" s="263"/>
      <c r="H12" s="264"/>
      <c r="I12" s="263"/>
      <c r="J12" s="264"/>
      <c r="L12" s="263"/>
      <c r="M12" s="264"/>
      <c r="O12" s="263"/>
      <c r="P12" s="264"/>
      <c r="Q12" s="263"/>
      <c r="R12" s="264"/>
      <c r="T12" s="263"/>
      <c r="U12" s="264"/>
      <c r="W12" s="263"/>
      <c r="X12" s="264"/>
    </row>
    <row r="13" spans="1:24" ht="30" customHeight="1">
      <c r="A13" s="263"/>
      <c r="B13" s="264"/>
      <c r="D13" s="263"/>
      <c r="E13" s="264"/>
      <c r="G13" s="263"/>
      <c r="H13" s="264"/>
      <c r="I13" s="263"/>
      <c r="J13" s="264"/>
      <c r="L13" s="263"/>
      <c r="M13" s="264"/>
      <c r="O13" s="263"/>
      <c r="P13" s="264"/>
      <c r="Q13" s="263"/>
      <c r="R13" s="264"/>
      <c r="T13" s="263"/>
      <c r="U13" s="264"/>
      <c r="W13" s="263"/>
      <c r="X13" s="264"/>
    </row>
    <row r="14" spans="1:24" ht="30" customHeight="1">
      <c r="A14" s="263"/>
      <c r="B14" s="264"/>
      <c r="D14" s="263"/>
      <c r="E14" s="264"/>
      <c r="G14" s="263"/>
      <c r="H14" s="264"/>
      <c r="I14" s="263"/>
      <c r="J14" s="264"/>
      <c r="L14" s="263"/>
      <c r="M14" s="264"/>
      <c r="O14" s="263"/>
      <c r="P14" s="264"/>
      <c r="Q14" s="263"/>
      <c r="R14" s="264"/>
      <c r="T14" s="263"/>
      <c r="U14" s="264"/>
      <c r="W14" s="263"/>
      <c r="X14" s="264"/>
    </row>
    <row r="15" spans="1:24" ht="30" customHeight="1">
      <c r="A15" s="263"/>
      <c r="B15" s="264"/>
      <c r="D15" s="263"/>
      <c r="E15" s="264"/>
      <c r="G15" s="263"/>
      <c r="H15" s="264"/>
      <c r="I15" s="263"/>
      <c r="J15" s="264"/>
      <c r="L15" s="263"/>
      <c r="M15" s="264"/>
      <c r="O15" s="263"/>
      <c r="P15" s="264"/>
      <c r="Q15" s="263"/>
      <c r="R15" s="264"/>
      <c r="T15" s="263"/>
      <c r="U15" s="264"/>
      <c r="W15" s="263"/>
      <c r="X15" s="264"/>
    </row>
    <row r="16" spans="1:24" ht="30" customHeight="1">
      <c r="A16" s="263"/>
      <c r="B16" s="264"/>
      <c r="D16" s="263"/>
      <c r="E16" s="264"/>
      <c r="G16" s="263"/>
      <c r="H16" s="264"/>
      <c r="I16" s="263"/>
      <c r="J16" s="264"/>
      <c r="L16" s="263"/>
      <c r="M16" s="264"/>
      <c r="O16" s="263"/>
      <c r="P16" s="264"/>
      <c r="Q16" s="263"/>
      <c r="R16" s="264"/>
      <c r="T16" s="263"/>
      <c r="U16" s="264"/>
      <c r="W16" s="263"/>
      <c r="X16" s="264"/>
    </row>
    <row r="17" spans="1:24" ht="30" customHeight="1">
      <c r="A17" s="263"/>
      <c r="B17" s="264"/>
      <c r="D17" s="263"/>
      <c r="E17" s="264"/>
      <c r="G17" s="263"/>
      <c r="H17" s="264"/>
      <c r="I17" s="263"/>
      <c r="J17" s="264"/>
      <c r="L17" s="263"/>
      <c r="M17" s="264"/>
      <c r="O17" s="263"/>
      <c r="P17" s="264"/>
      <c r="Q17" s="263"/>
      <c r="R17" s="264"/>
      <c r="T17" s="263"/>
      <c r="U17" s="264"/>
      <c r="W17" s="263"/>
      <c r="X17" s="264"/>
    </row>
    <row r="18" spans="1:24" ht="30" customHeight="1">
      <c r="A18" s="263"/>
      <c r="B18" s="264"/>
      <c r="D18" s="263"/>
      <c r="E18" s="264"/>
      <c r="G18" s="263"/>
      <c r="H18" s="264"/>
      <c r="I18" s="263"/>
      <c r="J18" s="264"/>
      <c r="L18" s="263"/>
      <c r="M18" s="264"/>
      <c r="O18" s="263"/>
      <c r="P18" s="264"/>
      <c r="Q18" s="263"/>
      <c r="R18" s="264"/>
      <c r="T18" s="263"/>
      <c r="U18" s="264"/>
      <c r="W18" s="263"/>
      <c r="X18" s="264"/>
    </row>
    <row r="19" spans="1:24" ht="30" customHeight="1">
      <c r="A19" s="263"/>
      <c r="B19" s="264"/>
      <c r="D19" s="263"/>
      <c r="E19" s="264"/>
      <c r="G19" s="263"/>
      <c r="H19" s="264"/>
      <c r="I19" s="263"/>
      <c r="J19" s="264"/>
      <c r="L19" s="263"/>
      <c r="M19" s="264"/>
      <c r="O19" s="263"/>
      <c r="P19" s="264"/>
      <c r="Q19" s="263"/>
      <c r="R19" s="264"/>
      <c r="T19" s="263"/>
      <c r="U19" s="264"/>
      <c r="W19" s="263"/>
      <c r="X19" s="264"/>
    </row>
    <row r="20" spans="1:24" ht="30" customHeight="1">
      <c r="A20" s="263"/>
      <c r="B20" s="264"/>
      <c r="D20" s="263"/>
      <c r="E20" s="264"/>
      <c r="G20" s="263"/>
      <c r="H20" s="264"/>
      <c r="I20" s="263"/>
      <c r="J20" s="264"/>
      <c r="L20" s="263"/>
      <c r="M20" s="264"/>
      <c r="O20" s="263"/>
      <c r="P20" s="264"/>
      <c r="Q20" s="263"/>
      <c r="R20" s="264"/>
      <c r="T20" s="263"/>
      <c r="U20" s="264"/>
      <c r="W20" s="263"/>
      <c r="X20" s="264"/>
    </row>
    <row r="21" spans="1:24" ht="30" customHeight="1">
      <c r="A21" s="263"/>
      <c r="B21" s="264"/>
      <c r="D21" s="263"/>
      <c r="E21" s="264"/>
      <c r="G21" s="263"/>
      <c r="H21" s="264"/>
      <c r="I21" s="263"/>
      <c r="J21" s="264"/>
      <c r="L21" s="263"/>
      <c r="M21" s="264"/>
      <c r="O21" s="263"/>
      <c r="P21" s="264"/>
      <c r="Q21" s="263"/>
      <c r="R21" s="264"/>
      <c r="T21" s="263"/>
      <c r="U21" s="264"/>
      <c r="W21" s="263"/>
      <c r="X21" s="264"/>
    </row>
    <row r="22" spans="1:24" ht="30" customHeight="1" thickBot="1">
      <c r="A22" s="265"/>
      <c r="B22" s="266"/>
      <c r="D22" s="265"/>
      <c r="E22" s="266"/>
      <c r="G22" s="265"/>
      <c r="H22" s="266"/>
      <c r="I22" s="265"/>
      <c r="J22" s="266"/>
      <c r="L22" s="265"/>
      <c r="M22" s="266"/>
      <c r="O22" s="265"/>
      <c r="P22" s="266"/>
      <c r="Q22" s="265"/>
      <c r="R22" s="266"/>
      <c r="T22" s="265"/>
      <c r="U22" s="266"/>
      <c r="W22" s="265"/>
      <c r="X22" s="266"/>
    </row>
  </sheetData>
  <mergeCells count="132">
    <mergeCell ref="W18:X18"/>
    <mergeCell ref="W19:X19"/>
    <mergeCell ref="D18:E18"/>
    <mergeCell ref="D19:E19"/>
    <mergeCell ref="G18:H18"/>
    <mergeCell ref="G19:H19"/>
    <mergeCell ref="I18:J18"/>
    <mergeCell ref="I19:J19"/>
    <mergeCell ref="A8:B9"/>
    <mergeCell ref="D8:E9"/>
    <mergeCell ref="G8:H9"/>
    <mergeCell ref="A1:H5"/>
    <mergeCell ref="A6:H7"/>
    <mergeCell ref="D15:E15"/>
    <mergeCell ref="G15:H15"/>
    <mergeCell ref="A10:B10"/>
    <mergeCell ref="A11:B11"/>
    <mergeCell ref="A12:B12"/>
    <mergeCell ref="A13:B13"/>
    <mergeCell ref="A14:B14"/>
    <mergeCell ref="A15:B15"/>
    <mergeCell ref="A16:B16"/>
    <mergeCell ref="A17:B17"/>
    <mergeCell ref="A20:B20"/>
    <mergeCell ref="A18:B18"/>
    <mergeCell ref="A19:B19"/>
    <mergeCell ref="A21:B21"/>
    <mergeCell ref="A22:B22"/>
    <mergeCell ref="D10:E10"/>
    <mergeCell ref="D11:E11"/>
    <mergeCell ref="D12:E12"/>
    <mergeCell ref="D13:E13"/>
    <mergeCell ref="D14:E14"/>
    <mergeCell ref="D16:E16"/>
    <mergeCell ref="D17:E17"/>
    <mergeCell ref="D20:E20"/>
    <mergeCell ref="D21:E21"/>
    <mergeCell ref="D22:E22"/>
    <mergeCell ref="G10:H10"/>
    <mergeCell ref="G11:H11"/>
    <mergeCell ref="G12:H12"/>
    <mergeCell ref="G13:H13"/>
    <mergeCell ref="G14:H14"/>
    <mergeCell ref="G16:H16"/>
    <mergeCell ref="G17:H17"/>
    <mergeCell ref="G20:H20"/>
    <mergeCell ref="G21:H21"/>
    <mergeCell ref="G22:H22"/>
    <mergeCell ref="I1:P5"/>
    <mergeCell ref="I6:P7"/>
    <mergeCell ref="I8:J9"/>
    <mergeCell ref="L8:M9"/>
    <mergeCell ref="O8:P9"/>
    <mergeCell ref="I10:J10"/>
    <mergeCell ref="L10:M10"/>
    <mergeCell ref="O10:P10"/>
    <mergeCell ref="I11:J11"/>
    <mergeCell ref="L11:M11"/>
    <mergeCell ref="O11:P11"/>
    <mergeCell ref="I12:J12"/>
    <mergeCell ref="L12:M12"/>
    <mergeCell ref="O12:P12"/>
    <mergeCell ref="I13:J13"/>
    <mergeCell ref="L13:M13"/>
    <mergeCell ref="O13:P13"/>
    <mergeCell ref="I14:J14"/>
    <mergeCell ref="L14:M14"/>
    <mergeCell ref="O14:P14"/>
    <mergeCell ref="I15:J15"/>
    <mergeCell ref="L15:M15"/>
    <mergeCell ref="O15:P15"/>
    <mergeCell ref="I16:J16"/>
    <mergeCell ref="L16:M16"/>
    <mergeCell ref="O16:P16"/>
    <mergeCell ref="I17:J17"/>
    <mergeCell ref="L17:M17"/>
    <mergeCell ref="O17:P17"/>
    <mergeCell ref="I20:J20"/>
    <mergeCell ref="L20:M20"/>
    <mergeCell ref="O20:P20"/>
    <mergeCell ref="L18:M18"/>
    <mergeCell ref="L19:M19"/>
    <mergeCell ref="O18:P18"/>
    <mergeCell ref="O19:P19"/>
    <mergeCell ref="I21:J21"/>
    <mergeCell ref="L21:M21"/>
    <mergeCell ref="O21:P21"/>
    <mergeCell ref="I22:J22"/>
    <mergeCell ref="L22:M22"/>
    <mergeCell ref="O22:P22"/>
    <mergeCell ref="Q1:X5"/>
    <mergeCell ref="Q6:X7"/>
    <mergeCell ref="Q8:R9"/>
    <mergeCell ref="T8:U9"/>
    <mergeCell ref="W8:X9"/>
    <mergeCell ref="Q10:R10"/>
    <mergeCell ref="T10:U10"/>
    <mergeCell ref="W10:X10"/>
    <mergeCell ref="Q11:R11"/>
    <mergeCell ref="T11:U11"/>
    <mergeCell ref="W11:X11"/>
    <mergeCell ref="Q12:R12"/>
    <mergeCell ref="T12:U12"/>
    <mergeCell ref="W12:X12"/>
    <mergeCell ref="Q13:R13"/>
    <mergeCell ref="T13:U13"/>
    <mergeCell ref="W13:X13"/>
    <mergeCell ref="Q14:R14"/>
    <mergeCell ref="T14:U14"/>
    <mergeCell ref="W14:X14"/>
    <mergeCell ref="Q15:R15"/>
    <mergeCell ref="T15:U15"/>
    <mergeCell ref="W15:X15"/>
    <mergeCell ref="Q16:R16"/>
    <mergeCell ref="T16:U16"/>
    <mergeCell ref="W16:X16"/>
    <mergeCell ref="Q17:R17"/>
    <mergeCell ref="T17:U17"/>
    <mergeCell ref="W17:X17"/>
    <mergeCell ref="Q20:R20"/>
    <mergeCell ref="T20:U20"/>
    <mergeCell ref="W20:X20"/>
    <mergeCell ref="Q18:R18"/>
    <mergeCell ref="Q19:R19"/>
    <mergeCell ref="T18:U18"/>
    <mergeCell ref="T19:U19"/>
    <mergeCell ref="Q21:R21"/>
    <mergeCell ref="T21:U21"/>
    <mergeCell ref="W21:X21"/>
    <mergeCell ref="Q22:R22"/>
    <mergeCell ref="T22:U22"/>
    <mergeCell ref="W22:X22"/>
  </mergeCells>
  <phoneticPr fontId="37" type="noConversion"/>
  <pageMargins left="0.75" right="0.75" top="1" bottom="1" header="0.5" footer="0.5"/>
  <pageSetup orientation="portrait" horizontalDpi="4294967292" verticalDpi="4294967292"/>
  <headerFooter alignWithMargins="0"/>
</worksheet>
</file>

<file path=xl/worksheets/sheet15.xml><?xml version="1.0" encoding="utf-8"?>
<worksheet xmlns="http://schemas.openxmlformats.org/spreadsheetml/2006/main" xmlns:r="http://schemas.openxmlformats.org/officeDocument/2006/relationships">
  <sheetPr codeName="Sheet12" enableFormatConditionsCalculation="0">
    <tabColor rgb="FF008000"/>
  </sheetPr>
  <dimension ref="A1:X25"/>
  <sheetViews>
    <sheetView zoomScaleNormal="100" workbookViewId="0">
      <selection activeCell="V29" sqref="V29"/>
    </sheetView>
  </sheetViews>
  <sheetFormatPr defaultColWidth="11" defaultRowHeight="15.75"/>
  <cols>
    <col min="1" max="1" width="6.875" customWidth="1"/>
    <col min="2" max="2" width="13" customWidth="1"/>
    <col min="4" max="4" width="7.875" customWidth="1"/>
    <col min="5" max="5" width="13.125" customWidth="1"/>
    <col min="7" max="7" width="7.875" customWidth="1"/>
    <col min="8" max="8" width="13" customWidth="1"/>
    <col min="9" max="9" width="6.625" customWidth="1"/>
    <col min="10" max="10" width="12.875" customWidth="1"/>
    <col min="12" max="12" width="6.5" customWidth="1"/>
    <col min="13" max="13" width="13" customWidth="1"/>
    <col min="15" max="15" width="6.875" customWidth="1"/>
    <col min="16" max="16" width="14.875" customWidth="1"/>
    <col min="17" max="17" width="6.875" customWidth="1"/>
    <col min="18" max="18" width="13" customWidth="1"/>
    <col min="20" max="20" width="7.125" customWidth="1"/>
    <col min="21" max="21" width="13.125" customWidth="1"/>
    <col min="23" max="23" width="6.625" customWidth="1"/>
    <col min="24" max="24" width="14" customWidth="1"/>
  </cols>
  <sheetData>
    <row r="1" spans="1:24">
      <c r="A1" s="260" t="s">
        <v>59</v>
      </c>
      <c r="B1" s="260"/>
      <c r="C1" s="260"/>
      <c r="D1" s="260"/>
      <c r="E1" s="260"/>
      <c r="F1" s="260"/>
      <c r="G1" s="260"/>
      <c r="H1" s="260"/>
      <c r="I1" s="260" t="s">
        <v>60</v>
      </c>
      <c r="J1" s="260"/>
      <c r="K1" s="260"/>
      <c r="L1" s="260"/>
      <c r="M1" s="260"/>
      <c r="N1" s="260"/>
      <c r="O1" s="260"/>
      <c r="P1" s="260"/>
      <c r="Q1" s="260" t="s">
        <v>61</v>
      </c>
      <c r="R1" s="260"/>
      <c r="S1" s="260"/>
      <c r="T1" s="260"/>
      <c r="U1" s="260"/>
      <c r="V1" s="260"/>
      <c r="W1" s="260"/>
      <c r="X1" s="260"/>
    </row>
    <row r="2" spans="1:24">
      <c r="A2" s="260"/>
      <c r="B2" s="260"/>
      <c r="C2" s="260"/>
      <c r="D2" s="260"/>
      <c r="E2" s="260"/>
      <c r="F2" s="260"/>
      <c r="G2" s="260"/>
      <c r="H2" s="260"/>
      <c r="I2" s="260"/>
      <c r="J2" s="260"/>
      <c r="K2" s="260"/>
      <c r="L2" s="260"/>
      <c r="M2" s="260"/>
      <c r="N2" s="260"/>
      <c r="O2" s="260"/>
      <c r="P2" s="260"/>
      <c r="Q2" s="260"/>
      <c r="R2" s="260"/>
      <c r="S2" s="260"/>
      <c r="T2" s="260"/>
      <c r="U2" s="260"/>
      <c r="V2" s="260"/>
      <c r="W2" s="260"/>
      <c r="X2" s="260"/>
    </row>
    <row r="3" spans="1:24">
      <c r="A3" s="260"/>
      <c r="B3" s="260"/>
      <c r="C3" s="260"/>
      <c r="D3" s="260"/>
      <c r="E3" s="260"/>
      <c r="F3" s="260"/>
      <c r="G3" s="260"/>
      <c r="H3" s="260"/>
      <c r="I3" s="260"/>
      <c r="J3" s="260"/>
      <c r="K3" s="260"/>
      <c r="L3" s="260"/>
      <c r="M3" s="260"/>
      <c r="N3" s="260"/>
      <c r="O3" s="260"/>
      <c r="P3" s="260"/>
      <c r="Q3" s="260"/>
      <c r="R3" s="260"/>
      <c r="S3" s="260"/>
      <c r="T3" s="260"/>
      <c r="U3" s="260"/>
      <c r="V3" s="260"/>
      <c r="W3" s="260"/>
      <c r="X3" s="260"/>
    </row>
    <row r="4" spans="1:24" ht="15" customHeight="1">
      <c r="A4" s="261" t="s">
        <v>62</v>
      </c>
      <c r="B4" s="261"/>
      <c r="C4" s="261"/>
      <c r="D4" s="261"/>
      <c r="E4" s="261"/>
      <c r="F4" s="261"/>
      <c r="G4" s="261"/>
      <c r="H4" s="261"/>
      <c r="I4" s="261" t="s">
        <v>62</v>
      </c>
      <c r="J4" s="261"/>
      <c r="K4" s="261"/>
      <c r="L4" s="261"/>
      <c r="M4" s="261"/>
      <c r="N4" s="261"/>
      <c r="O4" s="261"/>
      <c r="P4" s="261"/>
      <c r="Q4" s="261" t="s">
        <v>62</v>
      </c>
      <c r="R4" s="261"/>
      <c r="S4" s="261"/>
      <c r="T4" s="261"/>
      <c r="U4" s="261"/>
      <c r="V4" s="261"/>
      <c r="W4" s="261"/>
      <c r="X4" s="261"/>
    </row>
    <row r="5" spans="1:24">
      <c r="A5" s="261"/>
      <c r="B5" s="261"/>
      <c r="C5" s="261"/>
      <c r="D5" s="261"/>
      <c r="E5" s="261"/>
      <c r="F5" s="261"/>
      <c r="G5" s="261"/>
      <c r="H5" s="261"/>
      <c r="I5" s="261"/>
      <c r="J5" s="261"/>
      <c r="K5" s="261"/>
      <c r="L5" s="261"/>
      <c r="M5" s="261"/>
      <c r="N5" s="261"/>
      <c r="O5" s="261"/>
      <c r="P5" s="261"/>
      <c r="Q5" s="261"/>
      <c r="R5" s="261"/>
      <c r="S5" s="261"/>
      <c r="T5" s="261"/>
      <c r="U5" s="261"/>
      <c r="V5" s="261"/>
      <c r="W5" s="261"/>
      <c r="X5" s="261"/>
    </row>
    <row r="6" spans="1:24" ht="16.5" thickBot="1">
      <c r="A6" s="262"/>
      <c r="B6" s="262"/>
      <c r="C6" s="261"/>
      <c r="D6" s="262"/>
      <c r="E6" s="262"/>
      <c r="F6" s="261"/>
      <c r="G6" s="262"/>
      <c r="H6" s="262"/>
      <c r="I6" s="262"/>
      <c r="J6" s="262"/>
      <c r="K6" s="261"/>
      <c r="L6" s="262"/>
      <c r="M6" s="262"/>
      <c r="N6" s="261"/>
      <c r="O6" s="262"/>
      <c r="P6" s="262"/>
      <c r="Q6" s="262"/>
      <c r="R6" s="262"/>
      <c r="S6" s="261"/>
      <c r="T6" s="262"/>
      <c r="U6" s="262"/>
      <c r="V6" s="261"/>
      <c r="W6" s="262"/>
      <c r="X6" s="262"/>
    </row>
    <row r="7" spans="1:24" ht="42" customHeight="1">
      <c r="A7" s="258" t="s">
        <v>1</v>
      </c>
      <c r="B7" s="259"/>
      <c r="C7" s="137"/>
      <c r="D7" s="258" t="s">
        <v>2</v>
      </c>
      <c r="E7" s="259"/>
      <c r="F7" s="137"/>
      <c r="G7" s="258" t="s">
        <v>3</v>
      </c>
      <c r="H7" s="259"/>
      <c r="I7" s="258" t="s">
        <v>18</v>
      </c>
      <c r="J7" s="259"/>
      <c r="K7" s="137"/>
      <c r="L7" s="258" t="s">
        <v>8</v>
      </c>
      <c r="M7" s="259"/>
      <c r="N7" s="137"/>
      <c r="O7" s="258" t="s">
        <v>9</v>
      </c>
      <c r="P7" s="259"/>
      <c r="Q7" s="258" t="s">
        <v>12</v>
      </c>
      <c r="R7" s="259"/>
      <c r="S7" s="137"/>
      <c r="T7" s="258" t="s">
        <v>13</v>
      </c>
      <c r="U7" s="259"/>
      <c r="V7" s="137"/>
      <c r="W7" s="258" t="s">
        <v>57</v>
      </c>
      <c r="X7" s="259"/>
    </row>
    <row r="8" spans="1:24" ht="30" customHeight="1">
      <c r="A8" s="133">
        <v>1</v>
      </c>
      <c r="B8" s="134"/>
      <c r="D8" s="133">
        <v>1</v>
      </c>
      <c r="E8" s="134"/>
      <c r="G8" s="133">
        <v>1</v>
      </c>
      <c r="H8" s="134"/>
      <c r="I8" s="133">
        <v>1</v>
      </c>
      <c r="J8" s="134"/>
      <c r="L8" s="133">
        <v>1</v>
      </c>
      <c r="M8" s="134"/>
      <c r="O8" s="133">
        <v>1</v>
      </c>
      <c r="P8" s="134"/>
      <c r="Q8" s="133">
        <v>1</v>
      </c>
      <c r="R8" s="134"/>
      <c r="T8" s="133">
        <v>1</v>
      </c>
      <c r="U8" s="134"/>
      <c r="W8" s="133">
        <v>1</v>
      </c>
      <c r="X8" s="134"/>
    </row>
    <row r="9" spans="1:24" ht="30" customHeight="1">
      <c r="A9" s="133">
        <v>2</v>
      </c>
      <c r="B9" s="134"/>
      <c r="D9" s="133">
        <v>2</v>
      </c>
      <c r="E9" s="134"/>
      <c r="G9" s="133">
        <v>2</v>
      </c>
      <c r="H9" s="134"/>
      <c r="I9" s="133">
        <v>2</v>
      </c>
      <c r="J9" s="134"/>
      <c r="L9" s="133">
        <v>2</v>
      </c>
      <c r="M9" s="134"/>
      <c r="O9" s="133">
        <v>2</v>
      </c>
      <c r="P9" s="134"/>
      <c r="Q9" s="133">
        <v>2</v>
      </c>
      <c r="R9" s="134"/>
      <c r="T9" s="133">
        <v>2</v>
      </c>
      <c r="U9" s="134"/>
      <c r="W9" s="133">
        <v>2</v>
      </c>
      <c r="X9" s="134"/>
    </row>
    <row r="10" spans="1:24" ht="30" customHeight="1">
      <c r="A10" s="133">
        <v>3</v>
      </c>
      <c r="B10" s="134"/>
      <c r="D10" s="133">
        <v>3</v>
      </c>
      <c r="E10" s="134"/>
      <c r="G10" s="133">
        <v>3</v>
      </c>
      <c r="H10" s="134"/>
      <c r="I10" s="133">
        <v>3</v>
      </c>
      <c r="J10" s="134"/>
      <c r="L10" s="133">
        <v>3</v>
      </c>
      <c r="M10" s="134"/>
      <c r="O10" s="133">
        <v>3</v>
      </c>
      <c r="P10" s="134"/>
      <c r="Q10" s="133">
        <v>3</v>
      </c>
      <c r="R10" s="134"/>
      <c r="T10" s="133">
        <v>3</v>
      </c>
      <c r="U10" s="134"/>
      <c r="W10" s="133">
        <v>3</v>
      </c>
      <c r="X10" s="134"/>
    </row>
    <row r="11" spans="1:24" ht="30" customHeight="1">
      <c r="A11" s="133">
        <v>4</v>
      </c>
      <c r="B11" s="134"/>
      <c r="D11" s="133">
        <v>4</v>
      </c>
      <c r="E11" s="134"/>
      <c r="G11" s="133">
        <v>4</v>
      </c>
      <c r="H11" s="134"/>
      <c r="I11" s="133">
        <v>4</v>
      </c>
      <c r="J11" s="134"/>
      <c r="L11" s="133">
        <v>4</v>
      </c>
      <c r="M11" s="134"/>
      <c r="O11" s="133">
        <v>4</v>
      </c>
      <c r="P11" s="134"/>
      <c r="Q11" s="133">
        <v>4</v>
      </c>
      <c r="R11" s="134"/>
      <c r="T11" s="133">
        <v>4</v>
      </c>
      <c r="U11" s="134"/>
      <c r="W11" s="133">
        <v>4</v>
      </c>
      <c r="X11" s="134"/>
    </row>
    <row r="12" spans="1:24" ht="30" customHeight="1">
      <c r="A12" s="133">
        <v>5</v>
      </c>
      <c r="B12" s="134"/>
      <c r="D12" s="133">
        <v>5</v>
      </c>
      <c r="E12" s="134"/>
      <c r="G12" s="133">
        <v>5</v>
      </c>
      <c r="H12" s="134"/>
      <c r="I12" s="133">
        <v>5</v>
      </c>
      <c r="J12" s="134"/>
      <c r="L12" s="133">
        <v>5</v>
      </c>
      <c r="M12" s="134"/>
      <c r="O12" s="133">
        <v>5</v>
      </c>
      <c r="P12" s="134"/>
      <c r="Q12" s="133">
        <v>5</v>
      </c>
      <c r="R12" s="134"/>
      <c r="T12" s="133">
        <v>5</v>
      </c>
      <c r="U12" s="134"/>
      <c r="W12" s="133">
        <v>5</v>
      </c>
      <c r="X12" s="134"/>
    </row>
    <row r="13" spans="1:24" ht="30" customHeight="1">
      <c r="A13" s="133">
        <v>6</v>
      </c>
      <c r="B13" s="134"/>
      <c r="D13" s="133">
        <v>6</v>
      </c>
      <c r="E13" s="134"/>
      <c r="G13" s="133">
        <v>6</v>
      </c>
      <c r="H13" s="134"/>
      <c r="I13" s="133">
        <v>6</v>
      </c>
      <c r="J13" s="134"/>
      <c r="L13" s="133">
        <v>6</v>
      </c>
      <c r="M13" s="134"/>
      <c r="O13" s="133">
        <v>6</v>
      </c>
      <c r="P13" s="134"/>
      <c r="Q13" s="133">
        <v>6</v>
      </c>
      <c r="R13" s="134"/>
      <c r="T13" s="133">
        <v>6</v>
      </c>
      <c r="U13" s="134"/>
      <c r="W13" s="133">
        <v>6</v>
      </c>
      <c r="X13" s="134"/>
    </row>
    <row r="14" spans="1:24" ht="30" customHeight="1">
      <c r="A14" s="133">
        <v>7</v>
      </c>
      <c r="B14" s="134"/>
      <c r="D14" s="133">
        <v>7</v>
      </c>
      <c r="E14" s="134"/>
      <c r="G14" s="133">
        <v>7</v>
      </c>
      <c r="H14" s="134"/>
      <c r="I14" s="133">
        <v>7</v>
      </c>
      <c r="J14" s="134"/>
      <c r="L14" s="133">
        <v>7</v>
      </c>
      <c r="M14" s="134"/>
      <c r="O14" s="133">
        <v>7</v>
      </c>
      <c r="P14" s="134"/>
      <c r="Q14" s="133">
        <v>7</v>
      </c>
      <c r="R14" s="134"/>
      <c r="T14" s="133">
        <v>7</v>
      </c>
      <c r="U14" s="134"/>
      <c r="W14" s="133">
        <v>7</v>
      </c>
      <c r="X14" s="134"/>
    </row>
    <row r="15" spans="1:24" ht="30" customHeight="1">
      <c r="A15" s="133">
        <v>8</v>
      </c>
      <c r="B15" s="134"/>
      <c r="D15" s="133">
        <v>8</v>
      </c>
      <c r="E15" s="134"/>
      <c r="G15" s="133">
        <v>8</v>
      </c>
      <c r="H15" s="134"/>
      <c r="I15" s="133">
        <v>8</v>
      </c>
      <c r="J15" s="134"/>
      <c r="L15" s="133">
        <v>8</v>
      </c>
      <c r="M15" s="134"/>
      <c r="O15" s="133">
        <v>8</v>
      </c>
      <c r="P15" s="134"/>
      <c r="Q15" s="133">
        <v>8</v>
      </c>
      <c r="R15" s="134"/>
      <c r="T15" s="133">
        <v>8</v>
      </c>
      <c r="U15" s="134"/>
      <c r="W15" s="133">
        <v>8</v>
      </c>
      <c r="X15" s="134"/>
    </row>
    <row r="16" spans="1:24" ht="30" customHeight="1">
      <c r="A16" s="133">
        <v>9</v>
      </c>
      <c r="B16" s="134"/>
      <c r="D16" s="133">
        <v>9</v>
      </c>
      <c r="E16" s="134"/>
      <c r="G16" s="133">
        <v>9</v>
      </c>
      <c r="H16" s="134"/>
      <c r="I16" s="133">
        <v>9</v>
      </c>
      <c r="J16" s="134"/>
      <c r="L16" s="133">
        <v>9</v>
      </c>
      <c r="M16" s="134"/>
      <c r="O16" s="133">
        <v>9</v>
      </c>
      <c r="P16" s="134"/>
      <c r="Q16" s="133">
        <v>9</v>
      </c>
      <c r="R16" s="134"/>
      <c r="T16" s="133">
        <v>9</v>
      </c>
      <c r="U16" s="134"/>
      <c r="W16" s="133">
        <v>9</v>
      </c>
      <c r="X16" s="134"/>
    </row>
    <row r="17" spans="1:24" ht="30" customHeight="1">
      <c r="A17" s="148">
        <v>10</v>
      </c>
      <c r="B17" s="149"/>
      <c r="D17" s="148">
        <v>10</v>
      </c>
      <c r="E17" s="149"/>
      <c r="G17" s="148">
        <v>10</v>
      </c>
      <c r="H17" s="149"/>
      <c r="I17" s="148">
        <v>10</v>
      </c>
      <c r="J17" s="149"/>
      <c r="L17" s="148">
        <v>10</v>
      </c>
      <c r="M17" s="149"/>
      <c r="O17" s="148">
        <v>10</v>
      </c>
      <c r="P17" s="149"/>
      <c r="Q17" s="148">
        <v>10</v>
      </c>
      <c r="R17" s="149"/>
      <c r="T17" s="148">
        <v>10</v>
      </c>
      <c r="U17" s="149"/>
      <c r="W17" s="148">
        <v>10</v>
      </c>
      <c r="X17" s="149"/>
    </row>
    <row r="18" spans="1:24" ht="30" customHeight="1">
      <c r="A18" s="148">
        <v>11</v>
      </c>
      <c r="B18" s="149"/>
      <c r="D18" s="148">
        <v>11</v>
      </c>
      <c r="E18" s="149"/>
      <c r="G18" s="148">
        <v>11</v>
      </c>
      <c r="H18" s="149"/>
      <c r="I18" s="148">
        <v>11</v>
      </c>
      <c r="J18" s="149"/>
      <c r="L18" s="148">
        <v>11</v>
      </c>
      <c r="M18" s="149"/>
      <c r="O18" s="148">
        <v>11</v>
      </c>
      <c r="P18" s="149"/>
      <c r="Q18" s="148">
        <v>11</v>
      </c>
      <c r="R18" s="149"/>
      <c r="T18" s="148">
        <v>11</v>
      </c>
      <c r="U18" s="149"/>
      <c r="W18" s="148">
        <v>11</v>
      </c>
      <c r="X18" s="149"/>
    </row>
    <row r="19" spans="1:24" ht="30" customHeight="1" thickBot="1">
      <c r="A19" s="135">
        <v>12</v>
      </c>
      <c r="B19" s="136"/>
      <c r="D19" s="146">
        <v>12</v>
      </c>
      <c r="E19" s="136"/>
      <c r="G19" s="146">
        <v>12</v>
      </c>
      <c r="H19" s="136"/>
      <c r="I19" s="146">
        <v>12</v>
      </c>
      <c r="J19" s="136"/>
      <c r="L19" s="146">
        <v>12</v>
      </c>
      <c r="M19" s="136"/>
      <c r="O19" s="146">
        <v>12</v>
      </c>
      <c r="P19" s="136"/>
      <c r="Q19" s="146">
        <v>12</v>
      </c>
      <c r="R19" s="136"/>
      <c r="T19" s="146">
        <v>12</v>
      </c>
      <c r="U19" s="136"/>
      <c r="W19" s="146">
        <v>12</v>
      </c>
      <c r="X19" s="136"/>
    </row>
    <row r="21" spans="1:24">
      <c r="A21" s="257" t="s">
        <v>63</v>
      </c>
      <c r="B21" s="257"/>
      <c r="C21" s="257"/>
      <c r="D21" s="257"/>
      <c r="E21" s="257"/>
      <c r="F21" s="257"/>
      <c r="G21" s="257"/>
      <c r="H21" s="257"/>
      <c r="I21" s="257" t="s">
        <v>63</v>
      </c>
      <c r="J21" s="257"/>
      <c r="K21" s="257"/>
      <c r="L21" s="257"/>
      <c r="M21" s="257"/>
      <c r="N21" s="257"/>
      <c r="O21" s="257"/>
      <c r="P21" s="257"/>
      <c r="Q21" s="257" t="s">
        <v>63</v>
      </c>
      <c r="R21" s="257"/>
      <c r="S21" s="257"/>
      <c r="T21" s="257"/>
      <c r="U21" s="257"/>
      <c r="V21" s="257"/>
      <c r="W21" s="257"/>
      <c r="X21" s="257"/>
    </row>
    <row r="22" spans="1:24">
      <c r="A22" s="257"/>
      <c r="B22" s="257"/>
      <c r="C22" s="257"/>
      <c r="D22" s="257"/>
      <c r="E22" s="257"/>
      <c r="F22" s="257"/>
      <c r="G22" s="257"/>
      <c r="H22" s="257"/>
      <c r="I22" s="257"/>
      <c r="J22" s="257"/>
      <c r="K22" s="257"/>
      <c r="L22" s="257"/>
      <c r="M22" s="257"/>
      <c r="N22" s="257"/>
      <c r="O22" s="257"/>
      <c r="P22" s="257"/>
      <c r="Q22" s="257"/>
      <c r="R22" s="257"/>
      <c r="S22" s="257"/>
      <c r="T22" s="257"/>
      <c r="U22" s="257"/>
      <c r="V22" s="257"/>
      <c r="W22" s="257"/>
      <c r="X22" s="257"/>
    </row>
    <row r="23" spans="1:24">
      <c r="A23" s="257"/>
      <c r="B23" s="257"/>
      <c r="C23" s="257"/>
      <c r="D23" s="257"/>
      <c r="E23" s="257"/>
      <c r="F23" s="257"/>
      <c r="G23" s="257"/>
      <c r="H23" s="257"/>
      <c r="I23" s="257"/>
      <c r="J23" s="257"/>
      <c r="K23" s="257"/>
      <c r="L23" s="257"/>
      <c r="M23" s="257"/>
      <c r="N23" s="257"/>
      <c r="O23" s="257"/>
      <c r="P23" s="257"/>
      <c r="Q23" s="257"/>
      <c r="R23" s="257"/>
      <c r="S23" s="257"/>
      <c r="T23" s="257"/>
      <c r="U23" s="257"/>
      <c r="V23" s="257"/>
      <c r="W23" s="257"/>
      <c r="X23" s="257"/>
    </row>
    <row r="24" spans="1:24">
      <c r="A24" s="257"/>
      <c r="B24" s="257"/>
      <c r="C24" s="257"/>
      <c r="D24" s="257"/>
      <c r="E24" s="257"/>
      <c r="F24" s="257"/>
      <c r="G24" s="257"/>
      <c r="H24" s="257"/>
      <c r="I24" s="257"/>
      <c r="J24" s="257"/>
      <c r="K24" s="257"/>
      <c r="L24" s="257"/>
      <c r="M24" s="257"/>
      <c r="N24" s="257"/>
      <c r="O24" s="257"/>
      <c r="P24" s="257"/>
      <c r="Q24" s="257"/>
      <c r="R24" s="257"/>
      <c r="S24" s="257"/>
      <c r="T24" s="257"/>
      <c r="U24" s="257"/>
      <c r="V24" s="257"/>
      <c r="W24" s="257"/>
      <c r="X24" s="257"/>
    </row>
    <row r="25" spans="1:24">
      <c r="A25" s="257"/>
      <c r="B25" s="257"/>
      <c r="C25" s="257"/>
      <c r="D25" s="257"/>
      <c r="E25" s="257"/>
      <c r="F25" s="257"/>
      <c r="G25" s="257"/>
      <c r="H25" s="257"/>
      <c r="I25" s="257"/>
      <c r="J25" s="257"/>
      <c r="K25" s="257"/>
      <c r="L25" s="257"/>
      <c r="M25" s="257"/>
      <c r="N25" s="257"/>
      <c r="O25" s="257"/>
      <c r="P25" s="257"/>
      <c r="Q25" s="257"/>
      <c r="R25" s="257"/>
      <c r="S25" s="257"/>
      <c r="T25" s="257"/>
      <c r="U25" s="257"/>
      <c r="V25" s="257"/>
      <c r="W25" s="257"/>
      <c r="X25" s="257"/>
    </row>
  </sheetData>
  <mergeCells count="18">
    <mergeCell ref="T7:U7"/>
    <mergeCell ref="A1:H3"/>
    <mergeCell ref="I1:P3"/>
    <mergeCell ref="Q1:X3"/>
    <mergeCell ref="A4:H6"/>
    <mergeCell ref="I4:P6"/>
    <mergeCell ref="Q4:X6"/>
    <mergeCell ref="W7:X7"/>
    <mergeCell ref="A21:H25"/>
    <mergeCell ref="I21:P25"/>
    <mergeCell ref="Q21:X25"/>
    <mergeCell ref="A7:B7"/>
    <mergeCell ref="D7:E7"/>
    <mergeCell ref="G7:H7"/>
    <mergeCell ref="I7:J7"/>
    <mergeCell ref="L7:M7"/>
    <mergeCell ref="O7:P7"/>
    <mergeCell ref="Q7:R7"/>
  </mergeCells>
  <phoneticPr fontId="37" type="noConversion"/>
  <pageMargins left="0.75" right="0.75" top="1" bottom="1" header="0.5" footer="0.5"/>
  <pageSetup orientation="portrait" horizontalDpi="4294967292" verticalDpi="4294967292"/>
  <headerFooter alignWithMargins="0"/>
</worksheet>
</file>

<file path=xl/worksheets/sheet16.xml><?xml version="1.0" encoding="utf-8"?>
<worksheet xmlns="http://schemas.openxmlformats.org/spreadsheetml/2006/main" xmlns:r="http://schemas.openxmlformats.org/officeDocument/2006/relationships">
  <sheetPr codeName="Sheet13" enableFormatConditionsCalculation="0">
    <tabColor rgb="FF008000"/>
  </sheetPr>
  <dimension ref="A1:K25"/>
  <sheetViews>
    <sheetView tabSelected="1" topLeftCell="A6" workbookViewId="0">
      <selection activeCell="F35" sqref="F35"/>
    </sheetView>
  </sheetViews>
  <sheetFormatPr defaultColWidth="11" defaultRowHeight="15.75"/>
  <cols>
    <col min="1" max="1" width="4" style="138" customWidth="1"/>
    <col min="2" max="2" width="10.5" customWidth="1"/>
    <col min="3" max="3" width="9" customWidth="1"/>
    <col min="4" max="4" width="10.5" customWidth="1"/>
    <col min="5" max="5" width="16.375" customWidth="1"/>
    <col min="6" max="6" width="9.625" customWidth="1"/>
    <col min="7" max="7" width="12.625" customWidth="1"/>
    <col min="8" max="8" width="9.5" customWidth="1"/>
    <col min="9" max="9" width="11.5" customWidth="1"/>
    <col min="10" max="10" width="10.125" customWidth="1"/>
    <col min="11" max="11" width="9.625" customWidth="1"/>
  </cols>
  <sheetData>
    <row r="1" spans="1:11" ht="15" customHeight="1">
      <c r="A1" s="275" t="s">
        <v>69</v>
      </c>
      <c r="B1" s="276"/>
      <c r="C1" s="276"/>
      <c r="D1" s="276"/>
      <c r="E1" s="276"/>
      <c r="F1" s="276"/>
      <c r="G1" s="276"/>
      <c r="H1" s="276"/>
      <c r="I1" s="276"/>
      <c r="J1" s="276"/>
      <c r="K1" s="277"/>
    </row>
    <row r="2" spans="1:11" ht="15" customHeight="1">
      <c r="A2" s="278"/>
      <c r="B2" s="279"/>
      <c r="C2" s="279"/>
      <c r="D2" s="279"/>
      <c r="E2" s="279"/>
      <c r="F2" s="279"/>
      <c r="G2" s="279"/>
      <c r="H2" s="279"/>
      <c r="I2" s="279"/>
      <c r="J2" s="279"/>
      <c r="K2" s="280"/>
    </row>
    <row r="3" spans="1:11" ht="15" customHeight="1">
      <c r="A3" s="278"/>
      <c r="B3" s="279"/>
      <c r="C3" s="279"/>
      <c r="D3" s="279"/>
      <c r="E3" s="279"/>
      <c r="F3" s="279"/>
      <c r="G3" s="279"/>
      <c r="H3" s="279"/>
      <c r="I3" s="279"/>
      <c r="J3" s="279"/>
      <c r="K3" s="280"/>
    </row>
    <row r="4" spans="1:11" ht="15" customHeight="1">
      <c r="A4" s="281" t="s">
        <v>77</v>
      </c>
      <c r="B4" s="282"/>
      <c r="C4" s="282"/>
      <c r="D4" s="282"/>
      <c r="E4" s="282"/>
      <c r="F4" s="282"/>
      <c r="G4" s="282"/>
      <c r="H4" s="282"/>
      <c r="I4" s="282"/>
      <c r="J4" s="282"/>
      <c r="K4" s="283"/>
    </row>
    <row r="5" spans="1:11">
      <c r="A5" s="281"/>
      <c r="B5" s="282"/>
      <c r="C5" s="282"/>
      <c r="D5" s="282"/>
      <c r="E5" s="282"/>
      <c r="F5" s="282"/>
      <c r="G5" s="282"/>
      <c r="H5" s="282"/>
      <c r="I5" s="282"/>
      <c r="J5" s="282"/>
      <c r="K5" s="283"/>
    </row>
    <row r="6" spans="1:11">
      <c r="A6" s="281"/>
      <c r="B6" s="282"/>
      <c r="C6" s="282"/>
      <c r="D6" s="282"/>
      <c r="E6" s="282"/>
      <c r="F6" s="282"/>
      <c r="G6" s="282"/>
      <c r="H6" s="282"/>
      <c r="I6" s="282"/>
      <c r="J6" s="282"/>
      <c r="K6" s="283"/>
    </row>
    <row r="7" spans="1:11">
      <c r="A7" s="281"/>
      <c r="B7" s="282"/>
      <c r="C7" s="282"/>
      <c r="D7" s="282"/>
      <c r="E7" s="282"/>
      <c r="F7" s="282"/>
      <c r="G7" s="282"/>
      <c r="H7" s="282"/>
      <c r="I7" s="282"/>
      <c r="J7" s="282"/>
      <c r="K7" s="283"/>
    </row>
    <row r="8" spans="1:11">
      <c r="A8" s="140"/>
      <c r="B8" s="272" t="s">
        <v>70</v>
      </c>
      <c r="C8" s="272" t="s">
        <v>1</v>
      </c>
      <c r="D8" s="272" t="s">
        <v>18</v>
      </c>
      <c r="E8" s="272" t="s">
        <v>71</v>
      </c>
      <c r="F8" s="272" t="s">
        <v>2</v>
      </c>
      <c r="G8" s="272" t="s">
        <v>8</v>
      </c>
      <c r="H8" s="272" t="s">
        <v>13</v>
      </c>
      <c r="I8" s="272" t="s">
        <v>3</v>
      </c>
      <c r="J8" s="272" t="s">
        <v>9</v>
      </c>
      <c r="K8" s="272" t="s">
        <v>12</v>
      </c>
    </row>
    <row r="9" spans="1:11">
      <c r="A9" s="141"/>
      <c r="B9" s="272"/>
      <c r="C9" s="272"/>
      <c r="D9" s="272"/>
      <c r="E9" s="272"/>
      <c r="F9" s="272"/>
      <c r="G9" s="272"/>
      <c r="H9" s="272"/>
      <c r="I9" s="272"/>
      <c r="J9" s="272"/>
      <c r="K9" s="272"/>
    </row>
    <row r="10" spans="1:11" ht="23.1" customHeight="1">
      <c r="A10" s="139" t="s">
        <v>72</v>
      </c>
      <c r="B10" s="5"/>
      <c r="C10" s="5"/>
      <c r="D10" s="5"/>
      <c r="E10" s="5"/>
      <c r="F10" s="5"/>
      <c r="G10" s="5"/>
      <c r="H10" s="5"/>
      <c r="I10" s="5"/>
      <c r="J10" s="5"/>
      <c r="K10" s="5"/>
    </row>
    <row r="11" spans="1:11" ht="24.95" customHeight="1">
      <c r="A11" s="139" t="s">
        <v>73</v>
      </c>
      <c r="B11" s="5"/>
      <c r="C11" s="4"/>
      <c r="D11" s="4"/>
      <c r="E11" s="4"/>
      <c r="F11" s="4"/>
      <c r="G11" s="4"/>
      <c r="H11" s="4"/>
      <c r="I11" s="4"/>
      <c r="J11" s="4"/>
      <c r="K11" s="4"/>
    </row>
    <row r="12" spans="1:11" ht="24" customHeight="1">
      <c r="A12" s="139" t="s">
        <v>74</v>
      </c>
      <c r="B12" s="5"/>
      <c r="C12" s="4"/>
      <c r="D12" s="4"/>
      <c r="E12" s="4"/>
      <c r="F12" s="4"/>
      <c r="G12" s="4"/>
      <c r="H12" s="4"/>
      <c r="I12" s="4"/>
      <c r="J12" s="4"/>
      <c r="K12" s="4"/>
    </row>
    <row r="13" spans="1:11" ht="15" customHeight="1">
      <c r="C13" s="273" t="s">
        <v>76</v>
      </c>
      <c r="D13" s="273"/>
      <c r="E13" s="273"/>
      <c r="F13" s="273"/>
      <c r="G13" s="273"/>
      <c r="H13" s="273"/>
    </row>
    <row r="14" spans="1:11">
      <c r="C14" s="274"/>
      <c r="D14" s="274"/>
      <c r="E14" s="274"/>
      <c r="F14" s="274"/>
      <c r="G14" s="274"/>
      <c r="H14" s="274"/>
    </row>
    <row r="15" spans="1:11">
      <c r="E15" s="233" t="s">
        <v>75</v>
      </c>
    </row>
    <row r="16" spans="1:11">
      <c r="E16" s="233"/>
    </row>
    <row r="17" spans="2:11" ht="30" customHeight="1">
      <c r="E17" s="5"/>
    </row>
    <row r="21" spans="2:11">
      <c r="B21" s="233" t="s">
        <v>83</v>
      </c>
      <c r="C21" s="233"/>
      <c r="D21" s="233"/>
      <c r="E21" s="233"/>
      <c r="F21" s="233"/>
      <c r="G21" s="233"/>
      <c r="H21" s="233"/>
      <c r="I21" s="233"/>
      <c r="J21" s="233"/>
      <c r="K21" s="233"/>
    </row>
    <row r="22" spans="2:11">
      <c r="B22" s="272" t="s">
        <v>84</v>
      </c>
      <c r="C22" s="272"/>
      <c r="D22" s="272"/>
      <c r="E22" s="272"/>
      <c r="F22" s="272"/>
      <c r="G22" s="272"/>
      <c r="H22" s="272"/>
      <c r="I22" s="272"/>
      <c r="J22" s="272"/>
      <c r="K22" s="272"/>
    </row>
    <row r="23" spans="2:11">
      <c r="B23" s="272"/>
      <c r="C23" s="272"/>
      <c r="D23" s="272"/>
      <c r="E23" s="272"/>
      <c r="F23" s="272"/>
      <c r="G23" s="272"/>
      <c r="H23" s="272"/>
      <c r="I23" s="272"/>
      <c r="J23" s="272"/>
      <c r="K23" s="272"/>
    </row>
    <row r="24" spans="2:11" ht="30" customHeight="1">
      <c r="B24" s="5"/>
      <c r="C24" s="5"/>
      <c r="D24" s="5"/>
      <c r="E24" s="5"/>
      <c r="F24" s="5"/>
      <c r="G24" s="5"/>
      <c r="H24" s="5"/>
      <c r="I24" s="5"/>
      <c r="J24" s="152"/>
      <c r="K24" s="152"/>
    </row>
    <row r="25" spans="2:11" ht="26.1" customHeight="1">
      <c r="B25" s="5"/>
      <c r="C25" s="5"/>
      <c r="D25" s="5"/>
      <c r="E25" s="5"/>
      <c r="F25" s="5"/>
      <c r="G25" s="5"/>
      <c r="H25" s="5"/>
      <c r="I25" s="5"/>
    </row>
  </sheetData>
  <mergeCells count="16">
    <mergeCell ref="B8:B9"/>
    <mergeCell ref="C8:C9"/>
    <mergeCell ref="D8:D9"/>
    <mergeCell ref="E8:E9"/>
    <mergeCell ref="F8:F9"/>
    <mergeCell ref="G8:G9"/>
    <mergeCell ref="B21:K21"/>
    <mergeCell ref="B22:K23"/>
    <mergeCell ref="C13:H14"/>
    <mergeCell ref="A1:K3"/>
    <mergeCell ref="A4:K7"/>
    <mergeCell ref="H8:H9"/>
    <mergeCell ref="I8:I9"/>
    <mergeCell ref="J8:J9"/>
    <mergeCell ref="K8:K9"/>
    <mergeCell ref="E15:E16"/>
  </mergeCells>
  <phoneticPr fontId="37" type="noConversion"/>
  <pageMargins left="0.75" right="0.75" top="1" bottom="1" header="0.5" footer="0.5"/>
  <pageSetup orientation="landscape" horizontalDpi="4294967292" verticalDpi="4294967292"/>
  <headerFooter alignWithMargins="0"/>
</worksheet>
</file>

<file path=xl/worksheets/sheet17.xml><?xml version="1.0" encoding="utf-8"?>
<worksheet xmlns="http://schemas.openxmlformats.org/spreadsheetml/2006/main" xmlns:r="http://schemas.openxmlformats.org/officeDocument/2006/relationships">
  <sheetPr codeName="Sheet9"/>
  <dimension ref="A1:C49"/>
  <sheetViews>
    <sheetView workbookViewId="0">
      <selection activeCell="B50" sqref="B50"/>
    </sheetView>
  </sheetViews>
  <sheetFormatPr defaultColWidth="11" defaultRowHeight="15.75"/>
  <sheetData>
    <row r="1" spans="1:3">
      <c r="A1" s="192">
        <v>1</v>
      </c>
      <c r="B1" s="83">
        <v>10</v>
      </c>
      <c r="C1" s="83">
        <v>-60</v>
      </c>
    </row>
    <row r="2" spans="1:3">
      <c r="A2" s="192">
        <v>1.1000000000000001</v>
      </c>
      <c r="B2" s="83">
        <v>11</v>
      </c>
      <c r="C2" s="83">
        <v>-55</v>
      </c>
    </row>
    <row r="3" spans="1:3">
      <c r="A3" s="192">
        <v>1.2000000000000002</v>
      </c>
      <c r="B3" s="83">
        <v>12</v>
      </c>
      <c r="C3" s="83">
        <v>-50</v>
      </c>
    </row>
    <row r="4" spans="1:3">
      <c r="A4" s="192">
        <v>1.3000000000000003</v>
      </c>
      <c r="B4" s="83">
        <v>13</v>
      </c>
      <c r="C4" s="83">
        <v>-45</v>
      </c>
    </row>
    <row r="5" spans="1:3">
      <c r="A5" s="192">
        <v>1.4000000000000004</v>
      </c>
      <c r="B5" s="83">
        <v>14</v>
      </c>
      <c r="C5" s="83">
        <v>-40</v>
      </c>
    </row>
    <row r="6" spans="1:3">
      <c r="A6" s="192">
        <v>1.5000000000000004</v>
      </c>
      <c r="B6" s="83">
        <v>15</v>
      </c>
      <c r="C6" s="83">
        <v>-35</v>
      </c>
    </row>
    <row r="7" spans="1:3">
      <c r="A7" s="192">
        <v>2.0000000000000004</v>
      </c>
      <c r="B7" s="83">
        <v>20</v>
      </c>
      <c r="C7" s="83">
        <v>-30</v>
      </c>
    </row>
    <row r="8" spans="1:3">
      <c r="A8" s="192">
        <v>2.1000000000000005</v>
      </c>
      <c r="B8" s="83">
        <v>21</v>
      </c>
      <c r="C8" s="83">
        <v>-25</v>
      </c>
    </row>
    <row r="9" spans="1:3">
      <c r="A9" s="192">
        <v>2.2000000000000006</v>
      </c>
      <c r="B9" s="83">
        <v>22</v>
      </c>
      <c r="C9" s="83">
        <v>-20</v>
      </c>
    </row>
    <row r="10" spans="1:3">
      <c r="A10" s="192">
        <v>2.3000000000000007</v>
      </c>
      <c r="B10" s="83">
        <v>23</v>
      </c>
      <c r="C10" s="83">
        <v>-15</v>
      </c>
    </row>
    <row r="11" spans="1:3">
      <c r="A11" s="192">
        <v>2.4000000000000008</v>
      </c>
      <c r="B11" s="83">
        <v>24</v>
      </c>
      <c r="C11" s="83">
        <v>-10</v>
      </c>
    </row>
    <row r="12" spans="1:3">
      <c r="A12" s="192">
        <v>2.5000000000000009</v>
      </c>
      <c r="B12" s="83">
        <v>25</v>
      </c>
      <c r="C12" s="83">
        <v>-5</v>
      </c>
    </row>
    <row r="13" spans="1:3">
      <c r="A13" s="192">
        <v>3.0000000000000009</v>
      </c>
      <c r="B13" s="83">
        <v>30</v>
      </c>
      <c r="C13" s="83">
        <v>0</v>
      </c>
    </row>
    <row r="14" spans="1:3">
      <c r="A14" s="192">
        <v>3.100000000000001</v>
      </c>
      <c r="B14" s="83">
        <v>31</v>
      </c>
      <c r="C14" s="83">
        <v>5</v>
      </c>
    </row>
    <row r="15" spans="1:3">
      <c r="A15" s="192">
        <v>3.2000000000000011</v>
      </c>
      <c r="B15" s="83">
        <v>32</v>
      </c>
      <c r="C15" s="83">
        <v>10</v>
      </c>
    </row>
    <row r="16" spans="1:3">
      <c r="A16" s="192">
        <v>3.3000000000000012</v>
      </c>
      <c r="B16" s="83">
        <v>33</v>
      </c>
      <c r="C16" s="83">
        <v>15</v>
      </c>
    </row>
    <row r="17" spans="1:3">
      <c r="A17" s="192">
        <v>3.4000000000000012</v>
      </c>
      <c r="B17" s="83">
        <v>34</v>
      </c>
      <c r="C17" s="83">
        <v>20</v>
      </c>
    </row>
    <row r="18" spans="1:3">
      <c r="A18" s="192">
        <v>3.5000000000000013</v>
      </c>
      <c r="B18" s="83">
        <v>35</v>
      </c>
      <c r="C18" s="83">
        <v>25</v>
      </c>
    </row>
    <row r="19" spans="1:3">
      <c r="A19" s="192">
        <v>4.0000000000000018</v>
      </c>
      <c r="B19" s="83">
        <v>40</v>
      </c>
      <c r="C19" s="83">
        <v>30</v>
      </c>
    </row>
    <row r="20" spans="1:3">
      <c r="A20" s="192">
        <v>4.1000000000000014</v>
      </c>
      <c r="B20" s="83">
        <v>41</v>
      </c>
      <c r="C20" s="83">
        <v>35</v>
      </c>
    </row>
    <row r="21" spans="1:3">
      <c r="A21" s="192">
        <v>4.2000000000000011</v>
      </c>
      <c r="B21" s="83">
        <v>42</v>
      </c>
      <c r="C21" s="83">
        <v>40</v>
      </c>
    </row>
    <row r="22" spans="1:3">
      <c r="A22" s="192">
        <v>4.3000000000000007</v>
      </c>
      <c r="B22" s="83">
        <v>43</v>
      </c>
      <c r="C22" s="83">
        <v>45</v>
      </c>
    </row>
    <row r="23" spans="1:3">
      <c r="A23" s="192">
        <v>4.4000000000000004</v>
      </c>
      <c r="B23" s="83">
        <v>44</v>
      </c>
      <c r="C23" s="83">
        <v>50</v>
      </c>
    </row>
    <row r="24" spans="1:3">
      <c r="A24" s="192">
        <v>4.5</v>
      </c>
      <c r="B24" s="83">
        <v>45</v>
      </c>
      <c r="C24" s="83">
        <v>55</v>
      </c>
    </row>
    <row r="25" spans="1:3">
      <c r="A25" s="192">
        <v>5</v>
      </c>
      <c r="B25" s="83">
        <v>50</v>
      </c>
      <c r="C25" s="83">
        <v>60</v>
      </c>
    </row>
    <row r="26" spans="1:3">
      <c r="A26" s="192">
        <v>5.0999999999999996</v>
      </c>
      <c r="B26" s="83">
        <v>51</v>
      </c>
      <c r="C26" s="83">
        <v>63</v>
      </c>
    </row>
    <row r="27" spans="1:3">
      <c r="A27" s="192">
        <v>5.1999999999999993</v>
      </c>
      <c r="B27" s="83">
        <v>52</v>
      </c>
      <c r="C27" s="83">
        <v>66</v>
      </c>
    </row>
    <row r="28" spans="1:3">
      <c r="A28" s="192">
        <v>5.2999999999999989</v>
      </c>
      <c r="B28" s="83">
        <v>53</v>
      </c>
      <c r="C28" s="83">
        <v>69</v>
      </c>
    </row>
    <row r="29" spans="1:3">
      <c r="A29" s="192">
        <v>5.3999999999999986</v>
      </c>
      <c r="B29" s="83">
        <v>54</v>
      </c>
      <c r="C29" s="83">
        <v>72</v>
      </c>
    </row>
    <row r="30" spans="1:3">
      <c r="A30" s="192">
        <v>5.4999999999999982</v>
      </c>
      <c r="B30" s="83">
        <v>55</v>
      </c>
      <c r="C30" s="83">
        <v>75</v>
      </c>
    </row>
    <row r="31" spans="1:3">
      <c r="A31" s="192">
        <v>5.9999999999999982</v>
      </c>
      <c r="B31" s="83">
        <v>60</v>
      </c>
      <c r="C31" s="83">
        <v>78</v>
      </c>
    </row>
    <row r="32" spans="1:3">
      <c r="A32" s="192">
        <v>6.0999999999999979</v>
      </c>
      <c r="B32" s="83">
        <v>61</v>
      </c>
      <c r="C32" s="83">
        <v>91</v>
      </c>
    </row>
    <row r="33" spans="1:3">
      <c r="A33" s="192">
        <v>6.1999999999999975</v>
      </c>
      <c r="B33" s="83">
        <v>62</v>
      </c>
      <c r="C33" s="83">
        <v>94</v>
      </c>
    </row>
    <row r="34" spans="1:3">
      <c r="A34" s="192">
        <v>6.2999999999999972</v>
      </c>
      <c r="B34" s="83">
        <v>63</v>
      </c>
      <c r="C34" s="83">
        <v>97</v>
      </c>
    </row>
    <row r="35" spans="1:3">
      <c r="A35" s="192">
        <v>6.3999999999999968</v>
      </c>
      <c r="B35" s="83">
        <v>64</v>
      </c>
      <c r="C35" s="83">
        <v>100</v>
      </c>
    </row>
    <row r="36" spans="1:3">
      <c r="A36" s="192">
        <v>6.4999999999999964</v>
      </c>
      <c r="B36" s="83">
        <v>65</v>
      </c>
      <c r="C36" s="83">
        <v>103</v>
      </c>
    </row>
    <row r="37" spans="1:3">
      <c r="A37" s="192">
        <v>6.9999999999999964</v>
      </c>
      <c r="B37" s="83">
        <v>70</v>
      </c>
      <c r="C37" s="83">
        <v>106</v>
      </c>
    </row>
    <row r="38" spans="1:3">
      <c r="A38" s="192">
        <v>7.0999999999999961</v>
      </c>
      <c r="B38" s="83">
        <v>71</v>
      </c>
      <c r="C38" s="83">
        <v>107</v>
      </c>
    </row>
    <row r="39" spans="1:3">
      <c r="A39" s="192">
        <v>7.1999999999999957</v>
      </c>
      <c r="B39" s="83">
        <v>72</v>
      </c>
      <c r="C39" s="83">
        <v>108</v>
      </c>
    </row>
    <row r="40" spans="1:3">
      <c r="A40" s="192">
        <v>7.2999999999999954</v>
      </c>
      <c r="B40" s="83">
        <v>73</v>
      </c>
      <c r="C40" s="83">
        <v>109</v>
      </c>
    </row>
    <row r="41" spans="1:3">
      <c r="A41" s="192">
        <v>7.399999999999995</v>
      </c>
      <c r="B41" s="83">
        <v>74</v>
      </c>
      <c r="C41" s="83">
        <v>110</v>
      </c>
    </row>
    <row r="42" spans="1:3">
      <c r="A42" s="192">
        <v>7.4999999999999947</v>
      </c>
      <c r="B42" s="83">
        <v>75</v>
      </c>
      <c r="C42" s="83">
        <v>111</v>
      </c>
    </row>
    <row r="43" spans="1:3">
      <c r="A43" s="192">
        <v>7.9999999999999947</v>
      </c>
      <c r="B43" s="83">
        <v>80</v>
      </c>
      <c r="C43" s="83">
        <v>112</v>
      </c>
    </row>
    <row r="44" spans="1:3">
      <c r="A44" s="192">
        <v>8.0999999999999943</v>
      </c>
      <c r="B44" s="83">
        <v>81</v>
      </c>
      <c r="C44" s="83">
        <v>113</v>
      </c>
    </row>
    <row r="45" spans="1:3">
      <c r="A45" s="192">
        <v>8.199999999999994</v>
      </c>
      <c r="B45" s="83">
        <v>82</v>
      </c>
      <c r="C45" s="83">
        <v>114</v>
      </c>
    </row>
    <row r="46" spans="1:3">
      <c r="A46" s="192">
        <v>8.2999999999999936</v>
      </c>
      <c r="B46" s="83">
        <v>83</v>
      </c>
      <c r="C46" s="83">
        <v>115</v>
      </c>
    </row>
    <row r="47" spans="1:3">
      <c r="A47" s="192">
        <v>8.3999999999999932</v>
      </c>
      <c r="B47" s="83">
        <v>84</v>
      </c>
      <c r="C47" s="83">
        <v>116</v>
      </c>
    </row>
    <row r="48" spans="1:3">
      <c r="A48" s="192">
        <v>8.4999999999999929</v>
      </c>
      <c r="B48" s="83">
        <v>85</v>
      </c>
      <c r="C48" s="83">
        <v>117</v>
      </c>
    </row>
    <row r="49" spans="1:3">
      <c r="A49" s="192">
        <v>8.9999999999999929</v>
      </c>
      <c r="B49" s="83">
        <v>90</v>
      </c>
      <c r="C49" s="83">
        <v>118</v>
      </c>
    </row>
  </sheetData>
  <pageMargins left="0.75" right="0.75" top="1" bottom="1" header="0.5" footer="0.5"/>
  <pageSetup orientation="portrait" horizontalDpi="4294967292" verticalDpi="4294967292"/>
  <headerFooter alignWithMargins="0"/>
</worksheet>
</file>

<file path=xl/worksheets/sheet2.xml><?xml version="1.0" encoding="utf-8"?>
<worksheet xmlns="http://schemas.openxmlformats.org/spreadsheetml/2006/main" xmlns:r="http://schemas.openxmlformats.org/officeDocument/2006/relationships">
  <sheetPr codeName="Sheet8"/>
  <dimension ref="A1:M128"/>
  <sheetViews>
    <sheetView zoomScale="150" zoomScaleNormal="150" workbookViewId="0">
      <pane ySplit="3" topLeftCell="A24" activePane="bottomLeft" state="frozen"/>
      <selection pane="bottomLeft" activeCell="H29" sqref="H29"/>
    </sheetView>
  </sheetViews>
  <sheetFormatPr defaultColWidth="9.125" defaultRowHeight="14.25"/>
  <cols>
    <col min="1" max="1" width="27.125" style="83" customWidth="1"/>
    <col min="2" max="2" width="48.5" style="123" customWidth="1"/>
    <col min="3" max="3" width="0.375" style="123" hidden="1" customWidth="1"/>
    <col min="4" max="4" width="4.875" style="86" customWidth="1"/>
    <col min="5" max="5" width="4" style="83" customWidth="1"/>
    <col min="6" max="6" width="10.375" style="83" hidden="1" customWidth="1"/>
    <col min="7" max="7" width="6.5" style="124" customWidth="1"/>
    <col min="8" max="8" width="6.125" style="88" customWidth="1"/>
    <col min="9" max="9" width="3.375" style="83" customWidth="1"/>
    <col min="10" max="10" width="9.125" style="83"/>
    <col min="11" max="11" width="9.125" style="83" hidden="1" customWidth="1"/>
    <col min="12" max="16384" width="9.125" style="83"/>
  </cols>
  <sheetData>
    <row r="1" spans="1:10" ht="34.5" customHeight="1">
      <c r="A1" s="221" t="s">
        <v>36</v>
      </c>
      <c r="B1" s="222"/>
      <c r="C1" s="222"/>
      <c r="D1" s="222"/>
      <c r="E1" s="222"/>
      <c r="F1" s="80"/>
      <c r="G1" s="81"/>
      <c r="H1" s="82"/>
    </row>
    <row r="2" spans="1:10" s="86" customFormat="1" ht="16.5" customHeight="1" thickBot="1">
      <c r="A2" s="84" t="s">
        <v>20</v>
      </c>
      <c r="B2" s="84" t="s">
        <v>37</v>
      </c>
      <c r="C2" s="85"/>
      <c r="G2" s="87"/>
      <c r="H2" s="88"/>
      <c r="I2" s="89"/>
    </row>
    <row r="3" spans="1:10" s="95" customFormat="1" ht="21.75" customHeight="1" thickBot="1">
      <c r="A3" s="90"/>
      <c r="B3" s="91"/>
      <c r="C3" s="92"/>
      <c r="D3" s="205"/>
      <c r="E3" s="94"/>
      <c r="G3" s="96" t="s">
        <v>38</v>
      </c>
      <c r="H3" s="97" t="s">
        <v>39</v>
      </c>
    </row>
    <row r="4" spans="1:10" ht="33.950000000000003" customHeight="1">
      <c r="A4" s="98" t="s">
        <v>92</v>
      </c>
      <c r="B4" s="99" t="s">
        <v>93</v>
      </c>
      <c r="C4" s="100"/>
      <c r="D4" s="206"/>
      <c r="E4" s="102"/>
      <c r="F4" s="103"/>
      <c r="G4" s="104">
        <v>7</v>
      </c>
      <c r="H4" s="105">
        <f>IF(D4=6,60,(D4*G4))</f>
        <v>0</v>
      </c>
    </row>
    <row r="5" spans="1:10" ht="21.95" customHeight="1">
      <c r="A5" s="216" t="s">
        <v>115</v>
      </c>
      <c r="B5" s="106" t="s">
        <v>94</v>
      </c>
      <c r="C5" s="107"/>
      <c r="D5" s="207"/>
      <c r="E5" s="108"/>
      <c r="F5" s="109"/>
      <c r="G5" s="104">
        <v>15</v>
      </c>
      <c r="H5" s="105">
        <f>IF(F6=FALSE,F5*G5,0)</f>
        <v>0</v>
      </c>
      <c r="I5" s="218" t="str">
        <f>IF(AND(F5=TRUE,F6=TRUE),"ERROR SELECT ONLY ONE","")</f>
        <v/>
      </c>
      <c r="J5" s="218"/>
    </row>
    <row r="6" spans="1:10" ht="21.95" customHeight="1">
      <c r="A6" s="217"/>
      <c r="B6" s="110" t="s">
        <v>95</v>
      </c>
      <c r="C6" s="107"/>
      <c r="D6" s="207"/>
      <c r="E6" s="108"/>
      <c r="F6" s="109"/>
      <c r="G6" s="104">
        <v>25</v>
      </c>
      <c r="H6" s="105">
        <f>IF(F5=FALSE,F6*G6,0)</f>
        <v>0</v>
      </c>
      <c r="I6" s="218"/>
      <c r="J6" s="218"/>
    </row>
    <row r="7" spans="1:10" ht="21.95" customHeight="1">
      <c r="A7" s="219" t="s">
        <v>98</v>
      </c>
      <c r="B7" s="99" t="s">
        <v>100</v>
      </c>
      <c r="C7" s="107"/>
      <c r="D7" s="208"/>
      <c r="E7" s="102"/>
      <c r="F7" s="103"/>
      <c r="G7" s="104">
        <v>15</v>
      </c>
      <c r="H7" s="105">
        <f>D7*G7</f>
        <v>0</v>
      </c>
      <c r="I7" s="218"/>
      <c r="J7" s="218"/>
    </row>
    <row r="8" spans="1:10" ht="21.95" customHeight="1">
      <c r="A8" s="217"/>
      <c r="B8" s="110" t="s">
        <v>99</v>
      </c>
      <c r="C8" s="113"/>
      <c r="D8" s="208"/>
      <c r="E8" s="102"/>
      <c r="F8" s="103"/>
      <c r="G8" s="104">
        <v>30</v>
      </c>
      <c r="H8" s="105">
        <f>D8*G8</f>
        <v>0</v>
      </c>
      <c r="I8" s="218"/>
      <c r="J8" s="218"/>
    </row>
    <row r="9" spans="1:10" ht="17.25" customHeight="1">
      <c r="A9" s="216" t="s">
        <v>86</v>
      </c>
      <c r="B9" s="106" t="s">
        <v>87</v>
      </c>
      <c r="C9" s="113"/>
      <c r="D9" s="207"/>
      <c r="E9" s="108"/>
      <c r="F9" s="103"/>
      <c r="G9" s="104">
        <v>15</v>
      </c>
      <c r="H9" s="105">
        <f>IF(F10=FALSE,F9*G9,0)</f>
        <v>0</v>
      </c>
      <c r="I9" s="218" t="str">
        <f>IF(AND(F9=TRUE,F10=TRUE),"ERROR SELECT ONLY ONE","")</f>
        <v/>
      </c>
      <c r="J9" s="218"/>
    </row>
    <row r="10" spans="1:10" ht="17.25" customHeight="1">
      <c r="A10" s="217"/>
      <c r="B10" s="110" t="s">
        <v>88</v>
      </c>
      <c r="C10" s="113"/>
      <c r="D10" s="207"/>
      <c r="E10" s="108"/>
      <c r="F10" s="103"/>
      <c r="G10" s="104">
        <v>25</v>
      </c>
      <c r="H10" s="105">
        <f>IF(F9=FALSE,F10*G10,0)</f>
        <v>0</v>
      </c>
      <c r="I10" s="218"/>
      <c r="J10" s="218"/>
    </row>
    <row r="11" spans="1:10" ht="17.25" customHeight="1">
      <c r="A11" s="216" t="s">
        <v>89</v>
      </c>
      <c r="B11" s="99" t="s">
        <v>121</v>
      </c>
      <c r="C11" s="113"/>
      <c r="D11" s="207"/>
      <c r="E11" s="108"/>
      <c r="F11" s="190"/>
      <c r="G11" s="225">
        <v>25</v>
      </c>
      <c r="H11" s="223">
        <f>IF(AND(F11=TRUE,F12=TRUE),F12*G11,0)</f>
        <v>0</v>
      </c>
      <c r="I11" s="183"/>
      <c r="J11" s="183"/>
    </row>
    <row r="12" spans="1:10" ht="20.100000000000001" customHeight="1">
      <c r="A12" s="217"/>
      <c r="B12" s="184" t="s">
        <v>122</v>
      </c>
      <c r="C12" s="113"/>
      <c r="D12" s="207"/>
      <c r="E12" s="108"/>
      <c r="F12" s="191"/>
      <c r="G12" s="226"/>
      <c r="H12" s="224"/>
    </row>
    <row r="13" spans="1:10" ht="41.1" customHeight="1">
      <c r="A13" s="114" t="s">
        <v>90</v>
      </c>
      <c r="B13" s="106" t="s">
        <v>91</v>
      </c>
      <c r="C13" s="113"/>
      <c r="D13" s="207"/>
      <c r="E13" s="108"/>
      <c r="F13" s="103"/>
      <c r="G13" s="104">
        <v>20</v>
      </c>
      <c r="H13" s="105">
        <f>F13*G13</f>
        <v>0</v>
      </c>
    </row>
    <row r="14" spans="1:10" ht="36" customHeight="1">
      <c r="A14" s="114" t="s">
        <v>96</v>
      </c>
      <c r="B14" s="106" t="s">
        <v>97</v>
      </c>
      <c r="C14" s="113"/>
      <c r="D14" s="207"/>
      <c r="E14" s="108"/>
      <c r="F14" s="103"/>
      <c r="G14" s="104">
        <v>25</v>
      </c>
      <c r="H14" s="105">
        <f>F14*G14</f>
        <v>0</v>
      </c>
    </row>
    <row r="15" spans="1:10" ht="32.1" customHeight="1">
      <c r="A15" s="114" t="s">
        <v>101</v>
      </c>
      <c r="B15" s="106" t="s">
        <v>102</v>
      </c>
      <c r="C15" s="113"/>
      <c r="D15" s="207"/>
      <c r="E15" s="108"/>
      <c r="F15" s="103"/>
      <c r="G15" s="104">
        <v>25</v>
      </c>
      <c r="H15" s="105">
        <f>F15*G15</f>
        <v>0</v>
      </c>
    </row>
    <row r="16" spans="1:10" ht="36" customHeight="1">
      <c r="A16" s="114" t="s">
        <v>103</v>
      </c>
      <c r="B16" s="106" t="s">
        <v>104</v>
      </c>
      <c r="C16" s="113"/>
      <c r="D16" s="206"/>
      <c r="E16" s="102"/>
      <c r="F16" s="103"/>
      <c r="G16" s="104">
        <v>20</v>
      </c>
      <c r="H16" s="105">
        <f>D16*G16</f>
        <v>0</v>
      </c>
    </row>
    <row r="17" spans="1:11" ht="40.5" customHeight="1">
      <c r="A17" s="114" t="s">
        <v>105</v>
      </c>
      <c r="B17" s="117" t="s">
        <v>106</v>
      </c>
      <c r="C17" s="118"/>
      <c r="D17" s="208"/>
      <c r="E17" s="187"/>
      <c r="F17" s="119"/>
      <c r="G17" s="131">
        <v>20</v>
      </c>
      <c r="H17" s="105">
        <f>D17*G17</f>
        <v>0</v>
      </c>
    </row>
    <row r="18" spans="1:11" s="116" customFormat="1" ht="22.5" customHeight="1">
      <c r="A18" s="216" t="s">
        <v>107</v>
      </c>
      <c r="B18" s="106" t="s">
        <v>108</v>
      </c>
      <c r="C18" s="113"/>
      <c r="D18" s="207"/>
      <c r="E18" s="108"/>
      <c r="F18" s="103"/>
      <c r="G18" s="131">
        <v>45</v>
      </c>
      <c r="H18" s="105">
        <f>IF(F19=FALSE,G18*F18,0)</f>
        <v>0</v>
      </c>
      <c r="I18" s="218" t="str">
        <f>IF(AND(F18=TRUE,F19=TRUE),"ERROR SELECT ONLY ONE","")</f>
        <v/>
      </c>
      <c r="J18" s="218"/>
    </row>
    <row r="19" spans="1:11" ht="22.5" customHeight="1">
      <c r="A19" s="217"/>
      <c r="B19" s="110" t="s">
        <v>109</v>
      </c>
      <c r="C19" s="188"/>
      <c r="D19" s="207"/>
      <c r="E19" s="108"/>
      <c r="F19" s="189"/>
      <c r="G19" s="131">
        <v>65</v>
      </c>
      <c r="H19" s="105">
        <f>IF(F18=FALSE,G19*F19,0)</f>
        <v>0</v>
      </c>
      <c r="I19" s="218"/>
      <c r="J19" s="218"/>
    </row>
    <row r="20" spans="1:11" ht="22.5" customHeight="1">
      <c r="A20" s="216" t="s">
        <v>114</v>
      </c>
      <c r="B20" s="106" t="s">
        <v>116</v>
      </c>
      <c r="C20" s="113"/>
      <c r="D20" s="207"/>
      <c r="E20" s="186"/>
      <c r="F20" s="103"/>
      <c r="G20" s="104">
        <v>60</v>
      </c>
      <c r="H20" s="105">
        <f>IF(AND(F21=FALSE,F22=FALSE,F28=2),G20*F20,0)</f>
        <v>0</v>
      </c>
      <c r="I20" s="218" t="str">
        <f>IF(AND(F20=TRUE,F21=TRUE),"ERROR SELECT ONLY ONE","")</f>
        <v/>
      </c>
      <c r="J20" s="218"/>
    </row>
    <row r="21" spans="1:11" ht="22.5" customHeight="1">
      <c r="A21" s="219"/>
      <c r="B21" s="99" t="s">
        <v>117</v>
      </c>
      <c r="C21" s="115"/>
      <c r="D21" s="209"/>
      <c r="E21" s="186"/>
      <c r="F21" s="116"/>
      <c r="G21" s="104">
        <v>60</v>
      </c>
      <c r="H21" s="105">
        <f>IF(AND(F20=FALSE,F22=FALSE,F28=1),G21*F21,0)</f>
        <v>0</v>
      </c>
      <c r="I21" s="218"/>
      <c r="J21" s="218"/>
    </row>
    <row r="22" spans="1:11" ht="22.5" customHeight="1">
      <c r="A22" s="219"/>
      <c r="B22" s="99" t="s">
        <v>120</v>
      </c>
      <c r="C22" s="115"/>
      <c r="D22" s="209"/>
      <c r="E22" s="186"/>
      <c r="F22" s="116"/>
      <c r="G22" s="104">
        <v>10</v>
      </c>
      <c r="H22" s="105">
        <f>IF(AND(F21=FALSE,F20=FALSE),G22*F22,0)</f>
        <v>0</v>
      </c>
      <c r="I22" s="220" t="str">
        <f>IF(AND(OR(F20=TRUE,F21=TRUE),F22=TRUE),"ERROR","")</f>
        <v/>
      </c>
      <c r="J22" s="218"/>
    </row>
    <row r="23" spans="1:11" ht="35.1" customHeight="1">
      <c r="A23" s="219"/>
      <c r="B23" s="106" t="s">
        <v>118</v>
      </c>
      <c r="C23" s="113"/>
      <c r="D23" s="206"/>
      <c r="E23" s="102"/>
      <c r="F23" s="103"/>
      <c r="G23" s="104">
        <v>10</v>
      </c>
      <c r="H23" s="105">
        <f>D23*G23</f>
        <v>0</v>
      </c>
    </row>
    <row r="24" spans="1:11" ht="35.1" customHeight="1">
      <c r="A24" s="217"/>
      <c r="B24" s="117" t="s">
        <v>119</v>
      </c>
      <c r="C24" s="118"/>
      <c r="D24" s="206"/>
      <c r="E24" s="187"/>
      <c r="F24" s="119"/>
      <c r="G24" s="131">
        <v>10</v>
      </c>
      <c r="H24" s="105">
        <f>D24*G24</f>
        <v>0</v>
      </c>
    </row>
    <row r="25" spans="1:11" ht="29.1" customHeight="1">
      <c r="A25" s="182" t="s">
        <v>112</v>
      </c>
      <c r="B25" s="106" t="s">
        <v>113</v>
      </c>
      <c r="C25" s="113"/>
      <c r="D25" s="207"/>
      <c r="E25" s="108"/>
      <c r="F25" s="103"/>
      <c r="G25" s="104">
        <v>45</v>
      </c>
      <c r="H25" s="105">
        <f>F25*G25</f>
        <v>0</v>
      </c>
      <c r="I25" s="218"/>
      <c r="J25" s="218"/>
    </row>
    <row r="26" spans="1:11" ht="36.950000000000003" customHeight="1">
      <c r="A26" s="114" t="s">
        <v>110</v>
      </c>
      <c r="B26" s="117" t="s">
        <v>111</v>
      </c>
      <c r="C26" s="118"/>
      <c r="D26" s="210"/>
      <c r="E26" s="204"/>
      <c r="F26" s="131">
        <f>D26*10</f>
        <v>0</v>
      </c>
      <c r="G26" s="131"/>
      <c r="H26" s="212" t="e">
        <f>LOOKUP(F26,Cardio!B1:B49,Cardio!C1:C49)</f>
        <v>#N/A</v>
      </c>
    </row>
    <row r="27" spans="1:11" ht="18.75" customHeight="1">
      <c r="A27" s="120" t="s">
        <v>20</v>
      </c>
      <c r="B27" s="121">
        <f>A3</f>
        <v>0</v>
      </c>
      <c r="C27" s="122"/>
      <c r="D27" s="211"/>
      <c r="E27" s="122"/>
      <c r="F27" s="122"/>
      <c r="G27" s="122"/>
      <c r="H27" s="132" t="str">
        <f>IF(F28="","NA",IF(K30&gt;0,K30,K31))</f>
        <v>NA</v>
      </c>
      <c r="J27" s="111"/>
    </row>
    <row r="28" spans="1:11" ht="20.100000000000001" customHeight="1">
      <c r="B28" s="214" t="s">
        <v>123</v>
      </c>
      <c r="C28" s="214"/>
      <c r="D28" s="214"/>
      <c r="E28" s="214"/>
      <c r="H28" s="213" t="str">
        <f>IF(H27&gt;0,"Click on Score Log Tab","")</f>
        <v>Click on Score Log Tab</v>
      </c>
      <c r="I28" s="213"/>
      <c r="J28" s="213"/>
      <c r="K28" s="88" t="e">
        <f>SUM(H4:H26)-H20</f>
        <v>#N/A</v>
      </c>
    </row>
    <row r="29" spans="1:11" ht="20.100000000000001" customHeight="1">
      <c r="B29" s="215" t="s">
        <v>124</v>
      </c>
      <c r="C29" s="215"/>
      <c r="D29" s="215"/>
      <c r="E29" s="215"/>
      <c r="H29" s="213" t="str">
        <f>IF(H27&gt;0,"to record score","")</f>
        <v>to record score</v>
      </c>
      <c r="I29" s="213"/>
      <c r="J29" s="213"/>
      <c r="K29" s="88" t="e">
        <f>SUM(H4:H26)-H21</f>
        <v>#N/A</v>
      </c>
    </row>
    <row r="30" spans="1:11">
      <c r="H30" s="213" t="str">
        <f>IF(H27&gt;0,"before clearing","")</f>
        <v>before clearing</v>
      </c>
      <c r="K30" s="83">
        <f>IF(F28=1,K28,0)</f>
        <v>0</v>
      </c>
    </row>
    <row r="31" spans="1:11">
      <c r="K31" s="83">
        <f>IF(F28=2,K29,0)</f>
        <v>0</v>
      </c>
    </row>
    <row r="78" spans="13:13">
      <c r="M78" s="192"/>
    </row>
    <row r="79" spans="13:13">
      <c r="M79" s="192"/>
    </row>
    <row r="80" spans="13:13">
      <c r="M80" s="192"/>
    </row>
    <row r="81" spans="13:13">
      <c r="M81" s="192"/>
    </row>
    <row r="82" spans="13:13">
      <c r="M82" s="192"/>
    </row>
    <row r="83" spans="13:13">
      <c r="M83" s="192"/>
    </row>
    <row r="84" spans="13:13">
      <c r="M84" s="192"/>
    </row>
    <row r="85" spans="13:13">
      <c r="M85" s="192"/>
    </row>
    <row r="86" spans="13:13">
      <c r="M86" s="192"/>
    </row>
    <row r="87" spans="13:13">
      <c r="M87" s="192"/>
    </row>
    <row r="88" spans="13:13">
      <c r="M88" s="192"/>
    </row>
    <row r="89" spans="13:13">
      <c r="M89" s="192"/>
    </row>
    <row r="90" spans="13:13">
      <c r="M90" s="192"/>
    </row>
    <row r="91" spans="13:13">
      <c r="M91" s="192"/>
    </row>
    <row r="92" spans="13:13">
      <c r="M92" s="192"/>
    </row>
    <row r="93" spans="13:13">
      <c r="M93" s="192"/>
    </row>
    <row r="94" spans="13:13">
      <c r="M94" s="192"/>
    </row>
    <row r="95" spans="13:13">
      <c r="M95" s="192"/>
    </row>
    <row r="96" spans="13:13">
      <c r="M96" s="192"/>
    </row>
    <row r="97" spans="13:13">
      <c r="M97" s="192"/>
    </row>
    <row r="98" spans="13:13">
      <c r="M98" s="192"/>
    </row>
    <row r="99" spans="13:13">
      <c r="M99" s="192"/>
    </row>
    <row r="100" spans="13:13">
      <c r="M100" s="192"/>
    </row>
    <row r="101" spans="13:13">
      <c r="M101" s="192"/>
    </row>
    <row r="102" spans="13:13">
      <c r="M102" s="192"/>
    </row>
    <row r="103" spans="13:13">
      <c r="M103" s="192"/>
    </row>
    <row r="104" spans="13:13">
      <c r="M104" s="192"/>
    </row>
    <row r="105" spans="13:13">
      <c r="M105" s="192"/>
    </row>
    <row r="106" spans="13:13">
      <c r="M106" s="192"/>
    </row>
    <row r="107" spans="13:13">
      <c r="M107" s="192"/>
    </row>
    <row r="108" spans="13:13">
      <c r="M108" s="192"/>
    </row>
    <row r="109" spans="13:13">
      <c r="M109" s="192"/>
    </row>
    <row r="110" spans="13:13">
      <c r="M110" s="192"/>
    </row>
    <row r="111" spans="13:13">
      <c r="M111" s="192"/>
    </row>
    <row r="112" spans="13:13">
      <c r="M112" s="192"/>
    </row>
    <row r="113" spans="13:13">
      <c r="M113" s="192"/>
    </row>
    <row r="114" spans="13:13">
      <c r="M114" s="192"/>
    </row>
    <row r="115" spans="13:13">
      <c r="M115" s="192"/>
    </row>
    <row r="116" spans="13:13">
      <c r="M116" s="192"/>
    </row>
    <row r="117" spans="13:13">
      <c r="M117" s="192"/>
    </row>
    <row r="118" spans="13:13">
      <c r="M118" s="192"/>
    </row>
    <row r="119" spans="13:13">
      <c r="M119" s="192"/>
    </row>
    <row r="120" spans="13:13">
      <c r="M120" s="192"/>
    </row>
    <row r="121" spans="13:13">
      <c r="M121" s="192"/>
    </row>
    <row r="122" spans="13:13">
      <c r="M122" s="192"/>
    </row>
    <row r="123" spans="13:13">
      <c r="M123" s="192"/>
    </row>
    <row r="124" spans="13:13">
      <c r="M124" s="192"/>
    </row>
    <row r="125" spans="13:13">
      <c r="M125" s="192"/>
    </row>
    <row r="126" spans="13:13">
      <c r="M126" s="192"/>
    </row>
    <row r="127" spans="13:13">
      <c r="M127" s="192"/>
    </row>
    <row r="128" spans="13:13">
      <c r="M128" s="192"/>
    </row>
  </sheetData>
  <mergeCells count="18">
    <mergeCell ref="A1:E1"/>
    <mergeCell ref="A5:A6"/>
    <mergeCell ref="I5:J6"/>
    <mergeCell ref="A7:A8"/>
    <mergeCell ref="I7:J8"/>
    <mergeCell ref="H11:H12"/>
    <mergeCell ref="A9:A10"/>
    <mergeCell ref="I9:J10"/>
    <mergeCell ref="A11:A12"/>
    <mergeCell ref="G11:G12"/>
    <mergeCell ref="B28:E28"/>
    <mergeCell ref="B29:E29"/>
    <mergeCell ref="A18:A19"/>
    <mergeCell ref="I18:J19"/>
    <mergeCell ref="I25:J25"/>
    <mergeCell ref="A20:A24"/>
    <mergeCell ref="I20:J21"/>
    <mergeCell ref="I22:J22"/>
  </mergeCells>
  <phoneticPr fontId="36" type="noConversion"/>
  <pageMargins left="0.25" right="0.25" top="0.75" bottom="0.5" header="0.5" footer="0.5"/>
  <pageSetup orientation="portrait" horizontalDpi="4294967293" verticalDpi="4294967293"/>
  <headerFooter alignWithMargins="0"/>
  <drawing r:id="rId1"/>
  <legacyDrawing r:id="rId2"/>
</worksheet>
</file>

<file path=xl/worksheets/sheet3.xml><?xml version="1.0" encoding="utf-8"?>
<worksheet xmlns="http://schemas.openxmlformats.org/spreadsheetml/2006/main" xmlns:r="http://schemas.openxmlformats.org/officeDocument/2006/relationships">
  <sheetPr codeName="Sheet6"/>
  <dimension ref="A1:B35"/>
  <sheetViews>
    <sheetView showZeros="0" workbookViewId="0">
      <pane xSplit="1" topLeftCell="B1" activePane="topRight" state="frozen"/>
      <selection pane="topRight" activeCell="B3" sqref="B3:B29"/>
    </sheetView>
  </sheetViews>
  <sheetFormatPr defaultColWidth="6.375" defaultRowHeight="12.75"/>
  <cols>
    <col min="1" max="1" width="42.375" style="79" customWidth="1"/>
    <col min="2" max="2" width="5.875" style="66" customWidth="1"/>
    <col min="3" max="8" width="6.375" style="66" customWidth="1"/>
    <col min="9" max="16384" width="6.375" style="66"/>
  </cols>
  <sheetData>
    <row r="1" spans="1:2" ht="16.5" customHeight="1">
      <c r="A1" s="65" t="s">
        <v>32</v>
      </c>
    </row>
    <row r="2" spans="1:2" ht="0.75" customHeight="1">
      <c r="A2" s="67"/>
    </row>
    <row r="3" spans="1:2" s="69" customFormat="1" ht="12" customHeight="1">
      <c r="A3" s="68" t="s">
        <v>20</v>
      </c>
      <c r="B3" s="69">
        <v>1111</v>
      </c>
    </row>
    <row r="4" spans="1:2" s="71" customFormat="1" ht="11.25" customHeight="1">
      <c r="A4" s="70" t="s">
        <v>33</v>
      </c>
      <c r="B4" s="71">
        <v>41150</v>
      </c>
    </row>
    <row r="5" spans="1:2" s="73" customFormat="1" ht="11.25" customHeight="1">
      <c r="A5" s="72" t="s">
        <v>34</v>
      </c>
      <c r="B5" s="73">
        <v>0.45324074074074078</v>
      </c>
    </row>
    <row r="6" spans="1:2" ht="16.5" customHeight="1">
      <c r="A6" s="99" t="s">
        <v>93</v>
      </c>
      <c r="B6" s="66">
        <v>21</v>
      </c>
    </row>
    <row r="7" spans="1:2" ht="16.5" customHeight="1">
      <c r="A7" s="106" t="s">
        <v>94</v>
      </c>
      <c r="B7" s="66">
        <v>15</v>
      </c>
    </row>
    <row r="8" spans="1:2" ht="16.5" customHeight="1">
      <c r="A8" s="99" t="s">
        <v>95</v>
      </c>
      <c r="B8" s="66">
        <v>0</v>
      </c>
    </row>
    <row r="9" spans="1:2" s="201" customFormat="1" ht="16.5" customHeight="1">
      <c r="A9" s="200" t="s">
        <v>100</v>
      </c>
      <c r="B9" s="201">
        <v>0</v>
      </c>
    </row>
    <row r="10" spans="1:2" ht="16.5" customHeight="1">
      <c r="A10" s="110" t="s">
        <v>99</v>
      </c>
      <c r="B10" s="66">
        <v>0</v>
      </c>
    </row>
    <row r="11" spans="1:2" ht="16.5" customHeight="1">
      <c r="A11" s="106" t="s">
        <v>87</v>
      </c>
      <c r="B11" s="66">
        <v>0</v>
      </c>
    </row>
    <row r="12" spans="1:2" ht="16.5" customHeight="1">
      <c r="A12" s="110" t="s">
        <v>88</v>
      </c>
      <c r="B12" s="66">
        <v>0</v>
      </c>
    </row>
    <row r="13" spans="1:2" ht="16.5" customHeight="1">
      <c r="A13" s="99" t="s">
        <v>121</v>
      </c>
      <c r="B13" s="66">
        <v>0</v>
      </c>
    </row>
    <row r="14" spans="1:2" ht="16.5" customHeight="1">
      <c r="A14" s="184" t="s">
        <v>122</v>
      </c>
    </row>
    <row r="15" spans="1:2" ht="16.5" customHeight="1">
      <c r="A15" s="106" t="s">
        <v>91</v>
      </c>
      <c r="B15" s="66">
        <v>0</v>
      </c>
    </row>
    <row r="16" spans="1:2" ht="16.5" customHeight="1">
      <c r="A16" s="106" t="s">
        <v>97</v>
      </c>
      <c r="B16" s="66">
        <v>0</v>
      </c>
    </row>
    <row r="17" spans="1:2" ht="16.5" customHeight="1">
      <c r="A17" s="106" t="s">
        <v>102</v>
      </c>
      <c r="B17" s="66">
        <v>0</v>
      </c>
    </row>
    <row r="18" spans="1:2" ht="16.5" customHeight="1">
      <c r="A18" s="106" t="s">
        <v>104</v>
      </c>
      <c r="B18" s="66">
        <v>0</v>
      </c>
    </row>
    <row r="19" spans="1:2" ht="16.5" customHeight="1">
      <c r="A19" s="117" t="s">
        <v>106</v>
      </c>
      <c r="B19" s="66">
        <v>0</v>
      </c>
    </row>
    <row r="20" spans="1:2" ht="16.5" customHeight="1">
      <c r="A20" s="106" t="s">
        <v>108</v>
      </c>
      <c r="B20" s="66">
        <v>0</v>
      </c>
    </row>
    <row r="21" spans="1:2" ht="16.5" customHeight="1">
      <c r="A21" s="110" t="s">
        <v>109</v>
      </c>
      <c r="B21" s="66">
        <v>0</v>
      </c>
    </row>
    <row r="22" spans="1:2" s="203" customFormat="1" ht="16.5" customHeight="1">
      <c r="A22" s="202" t="s">
        <v>116</v>
      </c>
      <c r="B22" s="203">
        <v>60</v>
      </c>
    </row>
    <row r="23" spans="1:2" ht="16.5" customHeight="1">
      <c r="A23" s="99" t="s">
        <v>117</v>
      </c>
      <c r="B23" s="66">
        <v>0</v>
      </c>
    </row>
    <row r="24" spans="1:2" ht="16.5" customHeight="1">
      <c r="A24" s="99" t="s">
        <v>120</v>
      </c>
      <c r="B24" s="66">
        <v>0</v>
      </c>
    </row>
    <row r="25" spans="1:2" ht="16.5" customHeight="1">
      <c r="A25" s="106" t="s">
        <v>118</v>
      </c>
      <c r="B25" s="66">
        <v>30</v>
      </c>
    </row>
    <row r="26" spans="1:2" ht="16.5" customHeight="1">
      <c r="A26" s="117" t="s">
        <v>119</v>
      </c>
      <c r="B26" s="66">
        <v>30</v>
      </c>
    </row>
    <row r="27" spans="1:2" ht="16.5" customHeight="1">
      <c r="A27" s="106" t="s">
        <v>113</v>
      </c>
      <c r="B27" s="66">
        <v>0</v>
      </c>
    </row>
    <row r="28" spans="1:2" ht="16.5" customHeight="1" thickBot="1">
      <c r="A28" s="117" t="s">
        <v>111</v>
      </c>
      <c r="B28" s="66">
        <v>0</v>
      </c>
    </row>
    <row r="29" spans="1:2" s="75" customFormat="1" ht="13.5" thickTop="1">
      <c r="A29" s="74" t="s">
        <v>35</v>
      </c>
      <c r="B29" s="75">
        <v>156</v>
      </c>
    </row>
    <row r="31" spans="1:2" ht="12.75" customHeight="1">
      <c r="A31" s="76"/>
    </row>
    <row r="32" spans="1:2" ht="12.75" customHeight="1">
      <c r="A32" s="76"/>
    </row>
    <row r="33" spans="1:1" ht="12.75" customHeight="1">
      <c r="A33" s="77"/>
    </row>
    <row r="34" spans="1:1" ht="12.75" customHeight="1">
      <c r="A34" s="78"/>
    </row>
    <row r="35" spans="1:1" ht="12.75" customHeight="1">
      <c r="A35" s="78"/>
    </row>
  </sheetData>
  <pageMargins left="0.7" right="0.7" top="0.75" bottom="0.75" header="0.3" footer="0.3"/>
  <pageSetup orientation="portrait"/>
  <headerFooter alignWithMargins="0"/>
  <drawing r:id="rId1"/>
  <legacyDrawing r:id="rId2"/>
</worksheet>
</file>

<file path=xl/worksheets/sheet4.xml><?xml version="1.0" encoding="utf-8"?>
<worksheet xmlns="http://schemas.openxmlformats.org/spreadsheetml/2006/main" xmlns:r="http://schemas.openxmlformats.org/officeDocument/2006/relationships">
  <sheetPr codeName="Sheet4"/>
  <dimension ref="A1:Z99"/>
  <sheetViews>
    <sheetView topLeftCell="B1" zoomScaleNormal="100" workbookViewId="0">
      <selection activeCell="E10" sqref="E10"/>
    </sheetView>
  </sheetViews>
  <sheetFormatPr defaultColWidth="9.125" defaultRowHeight="15"/>
  <cols>
    <col min="1" max="1" width="1.5" style="57" hidden="1" customWidth="1"/>
    <col min="2" max="2" width="11.625" style="48" customWidth="1"/>
    <col min="3" max="3" width="42.5" style="57" customWidth="1"/>
    <col min="4" max="4" width="8.625" style="58" customWidth="1"/>
    <col min="5" max="7" width="7.875" style="51" customWidth="1"/>
    <col min="8" max="8" width="8.5" style="51" customWidth="1"/>
    <col min="9" max="10" width="6.625" style="53" customWidth="1"/>
    <col min="11" max="12" width="6.625" style="64" customWidth="1"/>
    <col min="13" max="26" width="9.125" style="64"/>
    <col min="27" max="16384" width="9.125" style="57"/>
  </cols>
  <sheetData>
    <row r="1" spans="1:26" s="41" customFormat="1" ht="25.5" customHeight="1">
      <c r="B1" s="42"/>
      <c r="C1" s="43" t="s">
        <v>27</v>
      </c>
      <c r="D1" s="44"/>
      <c r="E1" s="44"/>
      <c r="F1" s="44"/>
      <c r="G1" s="44"/>
      <c r="H1" s="45"/>
      <c r="I1" s="46"/>
    </row>
    <row r="2" spans="1:26" ht="8.25" hidden="1" customHeight="1">
      <c r="A2" s="47"/>
      <c r="C2" s="49"/>
      <c r="D2" s="49"/>
      <c r="E2" s="49"/>
      <c r="F2" s="49"/>
      <c r="G2" s="50"/>
      <c r="I2" s="52"/>
    </row>
    <row r="3" spans="1:26" ht="3" customHeight="1">
      <c r="A3" s="46"/>
      <c r="C3" s="54"/>
      <c r="D3" s="54"/>
      <c r="E3" s="54"/>
      <c r="F3" s="54"/>
      <c r="G3" s="50"/>
    </row>
    <row r="4" spans="1:26" ht="4.5" customHeight="1">
      <c r="A4" s="55">
        <v>1</v>
      </c>
      <c r="B4" s="56"/>
      <c r="C4" s="56"/>
      <c r="D4" s="56"/>
      <c r="E4" s="56"/>
      <c r="F4" s="56"/>
      <c r="G4" s="56"/>
    </row>
    <row r="5" spans="1:26" ht="1.5" customHeight="1">
      <c r="A5" s="57" t="s">
        <v>28</v>
      </c>
    </row>
    <row r="6" spans="1:26">
      <c r="A6" s="57" t="s">
        <v>29</v>
      </c>
      <c r="B6" s="59"/>
    </row>
    <row r="7" spans="1:26" ht="3" customHeight="1">
      <c r="A7" s="57" t="s">
        <v>30</v>
      </c>
    </row>
    <row r="8" spans="1:26" ht="15.75">
      <c r="B8" s="60" t="s">
        <v>20</v>
      </c>
      <c r="C8" s="61" t="s">
        <v>31</v>
      </c>
      <c r="D8" s="62" t="s">
        <v>22</v>
      </c>
      <c r="E8" s="63" t="s">
        <v>23</v>
      </c>
      <c r="F8" s="63" t="s">
        <v>24</v>
      </c>
      <c r="G8" s="63" t="s">
        <v>25</v>
      </c>
      <c r="H8" s="63" t="s">
        <v>26</v>
      </c>
    </row>
    <row r="9" spans="1:26" s="53" customFormat="1" ht="15.75">
      <c r="A9" s="153"/>
      <c r="B9" s="155"/>
      <c r="C9" s="156"/>
      <c r="D9" s="154">
        <f t="shared" ref="D9:D40" si="0">MAX(E9:G9)</f>
        <v>0</v>
      </c>
      <c r="E9" s="147"/>
      <c r="F9" s="147"/>
      <c r="G9" s="147"/>
      <c r="H9" s="51" t="str">
        <f t="shared" ref="H9:H40" si="1">IF(B9="","",RANK(D9,($D$9:$D$60),0))</f>
        <v/>
      </c>
      <c r="K9" s="64"/>
      <c r="L9" s="64"/>
      <c r="M9" s="64"/>
      <c r="N9" s="64"/>
      <c r="O9" s="64"/>
      <c r="P9" s="64"/>
      <c r="Q9" s="64"/>
      <c r="R9" s="64"/>
      <c r="S9" s="64"/>
      <c r="T9" s="64"/>
      <c r="U9" s="64"/>
      <c r="V9" s="64"/>
      <c r="W9" s="64"/>
      <c r="X9" s="64"/>
      <c r="Y9" s="64"/>
      <c r="Z9" s="64"/>
    </row>
    <row r="10" spans="1:26" s="53" customFormat="1" ht="15.75">
      <c r="A10" s="153"/>
      <c r="B10" s="155"/>
      <c r="C10" s="157"/>
      <c r="D10" s="154">
        <f t="shared" si="0"/>
        <v>0</v>
      </c>
      <c r="E10" s="147"/>
      <c r="F10" s="147"/>
      <c r="G10" s="147"/>
      <c r="H10" s="51" t="str">
        <f t="shared" si="1"/>
        <v/>
      </c>
      <c r="K10" s="64"/>
      <c r="L10" s="64"/>
      <c r="M10" s="64"/>
      <c r="N10" s="64"/>
      <c r="O10" s="64"/>
      <c r="P10" s="64"/>
      <c r="Q10" s="64"/>
      <c r="R10" s="64"/>
      <c r="S10" s="64"/>
      <c r="T10" s="64"/>
      <c r="U10" s="64"/>
      <c r="V10" s="64"/>
      <c r="W10" s="64"/>
      <c r="X10" s="64"/>
      <c r="Y10" s="64"/>
      <c r="Z10" s="64"/>
    </row>
    <row r="11" spans="1:26" s="53" customFormat="1" ht="15.75">
      <c r="A11" s="153"/>
      <c r="B11" s="155"/>
      <c r="C11" s="157"/>
      <c r="D11" s="154">
        <f t="shared" si="0"/>
        <v>0</v>
      </c>
      <c r="E11" s="147"/>
      <c r="F11" s="147"/>
      <c r="G11" s="147"/>
      <c r="H11" s="51" t="str">
        <f t="shared" si="1"/>
        <v/>
      </c>
      <c r="K11" s="64"/>
      <c r="L11" s="64"/>
      <c r="M11" s="64"/>
      <c r="N11" s="64"/>
      <c r="O11" s="64"/>
      <c r="P11" s="64"/>
      <c r="Q11" s="64"/>
      <c r="R11" s="64"/>
      <c r="S11" s="64"/>
      <c r="T11" s="64"/>
      <c r="U11" s="64"/>
      <c r="V11" s="64"/>
      <c r="W11" s="64"/>
      <c r="X11" s="64"/>
      <c r="Y11" s="64"/>
      <c r="Z11" s="64"/>
    </row>
    <row r="12" spans="1:26" s="53" customFormat="1" ht="15.75">
      <c r="A12" s="153"/>
      <c r="B12" s="155"/>
      <c r="C12" s="156"/>
      <c r="D12" s="154">
        <f t="shared" si="0"/>
        <v>0</v>
      </c>
      <c r="E12" s="147"/>
      <c r="F12" s="147"/>
      <c r="G12" s="147"/>
      <c r="H12" s="51" t="str">
        <f t="shared" si="1"/>
        <v/>
      </c>
      <c r="K12" s="64"/>
      <c r="L12" s="64"/>
      <c r="M12" s="64"/>
      <c r="N12" s="64"/>
      <c r="O12" s="64"/>
      <c r="P12" s="64"/>
      <c r="Q12" s="64"/>
      <c r="R12" s="64"/>
      <c r="S12" s="64"/>
      <c r="T12" s="64"/>
      <c r="U12" s="64"/>
      <c r="V12" s="64"/>
      <c r="W12" s="64"/>
      <c r="X12" s="64"/>
      <c r="Y12" s="64"/>
      <c r="Z12" s="64"/>
    </row>
    <row r="13" spans="1:26" s="53" customFormat="1" ht="15.75">
      <c r="A13" s="153"/>
      <c r="B13" s="155"/>
      <c r="C13" s="157"/>
      <c r="D13" s="154">
        <f t="shared" si="0"/>
        <v>0</v>
      </c>
      <c r="E13" s="147"/>
      <c r="F13" s="147"/>
      <c r="G13" s="147"/>
      <c r="H13" s="51" t="str">
        <f t="shared" si="1"/>
        <v/>
      </c>
      <c r="K13" s="64"/>
      <c r="L13" s="64"/>
      <c r="M13" s="64"/>
      <c r="N13" s="64"/>
      <c r="O13" s="64"/>
      <c r="P13" s="64"/>
      <c r="Q13" s="64"/>
      <c r="R13" s="64"/>
      <c r="S13" s="64"/>
      <c r="T13" s="64"/>
      <c r="U13" s="64"/>
      <c r="V13" s="64"/>
      <c r="W13" s="64"/>
      <c r="X13" s="64"/>
      <c r="Y13" s="64"/>
      <c r="Z13" s="64"/>
    </row>
    <row r="14" spans="1:26" s="53" customFormat="1" ht="15.75">
      <c r="A14" s="153"/>
      <c r="B14" s="155"/>
      <c r="C14" s="157"/>
      <c r="D14" s="154">
        <f t="shared" si="0"/>
        <v>0</v>
      </c>
      <c r="E14" s="147"/>
      <c r="F14" s="147"/>
      <c r="G14" s="147"/>
      <c r="H14" s="51" t="str">
        <f t="shared" si="1"/>
        <v/>
      </c>
      <c r="K14" s="64"/>
      <c r="L14" s="64"/>
      <c r="M14" s="64"/>
      <c r="N14" s="64"/>
      <c r="O14" s="64"/>
      <c r="P14" s="64"/>
      <c r="Q14" s="64"/>
      <c r="R14" s="64"/>
      <c r="S14" s="64"/>
      <c r="T14" s="64"/>
      <c r="U14" s="64"/>
      <c r="V14" s="64"/>
      <c r="W14" s="64"/>
      <c r="X14" s="64"/>
      <c r="Y14" s="64"/>
      <c r="Z14" s="64"/>
    </row>
    <row r="15" spans="1:26" s="53" customFormat="1" ht="15.75">
      <c r="A15" s="153"/>
      <c r="B15" s="155"/>
      <c r="C15" s="156"/>
      <c r="D15" s="154">
        <f t="shared" si="0"/>
        <v>0</v>
      </c>
      <c r="E15" s="147"/>
      <c r="F15" s="147"/>
      <c r="G15" s="147"/>
      <c r="H15" s="51" t="str">
        <f t="shared" si="1"/>
        <v/>
      </c>
      <c r="K15" s="64"/>
      <c r="L15" s="64"/>
      <c r="M15" s="64"/>
      <c r="N15" s="64"/>
      <c r="O15" s="64"/>
      <c r="P15" s="64"/>
      <c r="Q15" s="64"/>
      <c r="R15" s="64"/>
      <c r="S15" s="64"/>
      <c r="T15" s="64"/>
      <c r="U15" s="64"/>
      <c r="V15" s="64"/>
      <c r="W15" s="64"/>
      <c r="X15" s="64"/>
      <c r="Y15" s="64"/>
      <c r="Z15" s="64"/>
    </row>
    <row r="16" spans="1:26" s="53" customFormat="1" ht="15.75">
      <c r="A16" s="153"/>
      <c r="B16" s="155"/>
      <c r="C16" s="156"/>
      <c r="D16" s="154">
        <f t="shared" si="0"/>
        <v>0</v>
      </c>
      <c r="E16" s="147"/>
      <c r="F16" s="147"/>
      <c r="G16" s="147"/>
      <c r="H16" s="51" t="str">
        <f t="shared" si="1"/>
        <v/>
      </c>
      <c r="K16" s="64"/>
      <c r="L16" s="64"/>
      <c r="M16" s="64"/>
      <c r="N16" s="64"/>
      <c r="O16" s="64"/>
      <c r="P16" s="64"/>
      <c r="Q16" s="64"/>
      <c r="R16" s="64"/>
      <c r="S16" s="64"/>
      <c r="T16" s="64"/>
      <c r="U16" s="64"/>
      <c r="V16" s="64"/>
      <c r="W16" s="64"/>
      <c r="X16" s="64"/>
      <c r="Y16" s="64"/>
      <c r="Z16" s="64"/>
    </row>
    <row r="17" spans="1:26" s="53" customFormat="1" ht="15.75">
      <c r="A17" s="153"/>
      <c r="B17" s="158"/>
      <c r="C17" s="159"/>
      <c r="D17" s="154">
        <f t="shared" si="0"/>
        <v>0</v>
      </c>
      <c r="E17" s="147"/>
      <c r="F17" s="147"/>
      <c r="G17" s="147"/>
      <c r="H17" s="51" t="str">
        <f t="shared" si="1"/>
        <v/>
      </c>
      <c r="K17" s="64"/>
      <c r="L17" s="64"/>
      <c r="M17" s="64"/>
      <c r="N17" s="64"/>
      <c r="O17" s="64"/>
      <c r="P17" s="64"/>
      <c r="Q17" s="64"/>
      <c r="R17" s="64"/>
      <c r="S17" s="64"/>
      <c r="T17" s="64"/>
      <c r="U17" s="64"/>
      <c r="V17" s="64"/>
      <c r="W17" s="64"/>
      <c r="X17" s="64"/>
      <c r="Y17" s="64"/>
      <c r="Z17" s="64"/>
    </row>
    <row r="18" spans="1:26" s="53" customFormat="1" ht="15.75">
      <c r="A18" s="153"/>
      <c r="B18" s="158"/>
      <c r="C18" s="159"/>
      <c r="D18" s="154">
        <f t="shared" si="0"/>
        <v>0</v>
      </c>
      <c r="E18" s="147"/>
      <c r="F18" s="147"/>
      <c r="G18" s="147"/>
      <c r="H18" s="51" t="str">
        <f t="shared" si="1"/>
        <v/>
      </c>
      <c r="K18" s="64"/>
      <c r="L18" s="64"/>
      <c r="M18" s="64"/>
      <c r="N18" s="64"/>
      <c r="O18" s="64"/>
      <c r="P18" s="64"/>
      <c r="Q18" s="64"/>
      <c r="R18" s="64"/>
      <c r="S18" s="64"/>
      <c r="T18" s="64"/>
      <c r="U18" s="64"/>
      <c r="V18" s="64"/>
      <c r="W18" s="64"/>
      <c r="X18" s="64"/>
      <c r="Y18" s="64"/>
      <c r="Z18" s="64"/>
    </row>
    <row r="19" spans="1:26" s="53" customFormat="1" ht="15.75">
      <c r="A19" s="153"/>
      <c r="B19" s="155"/>
      <c r="C19" s="156"/>
      <c r="D19" s="154">
        <f t="shared" si="0"/>
        <v>0</v>
      </c>
      <c r="E19" s="147"/>
      <c r="F19" s="147"/>
      <c r="G19" s="147"/>
      <c r="H19" s="51" t="str">
        <f t="shared" si="1"/>
        <v/>
      </c>
      <c r="K19" s="64"/>
      <c r="L19" s="64"/>
      <c r="M19" s="64"/>
      <c r="N19" s="64"/>
      <c r="O19" s="64"/>
      <c r="P19" s="64"/>
      <c r="Q19" s="64"/>
      <c r="R19" s="64"/>
      <c r="S19" s="64"/>
      <c r="T19" s="64"/>
      <c r="U19" s="64"/>
      <c r="V19" s="64"/>
      <c r="W19" s="64"/>
      <c r="X19" s="64"/>
      <c r="Y19" s="64"/>
      <c r="Z19" s="64"/>
    </row>
    <row r="20" spans="1:26" s="53" customFormat="1" ht="15.75">
      <c r="A20" s="153"/>
      <c r="B20" s="155"/>
      <c r="C20" s="157"/>
      <c r="D20" s="154">
        <f t="shared" si="0"/>
        <v>0</v>
      </c>
      <c r="E20" s="147"/>
      <c r="F20" s="147"/>
      <c r="G20" s="147"/>
      <c r="H20" s="51" t="str">
        <f t="shared" si="1"/>
        <v/>
      </c>
      <c r="K20" s="64"/>
      <c r="L20" s="64"/>
      <c r="M20" s="64"/>
      <c r="N20" s="64"/>
      <c r="O20" s="64"/>
      <c r="P20" s="64"/>
      <c r="Q20" s="64"/>
      <c r="R20" s="64"/>
      <c r="S20" s="64"/>
      <c r="T20" s="64"/>
      <c r="U20" s="64"/>
      <c r="V20" s="64"/>
      <c r="W20" s="64"/>
      <c r="X20" s="64"/>
      <c r="Y20" s="64"/>
      <c r="Z20" s="64"/>
    </row>
    <row r="21" spans="1:26" s="53" customFormat="1" ht="15.75">
      <c r="A21" s="153"/>
      <c r="B21" s="155"/>
      <c r="C21" s="157"/>
      <c r="D21" s="154">
        <f t="shared" si="0"/>
        <v>0</v>
      </c>
      <c r="E21" s="147"/>
      <c r="F21" s="147"/>
      <c r="G21" s="147"/>
      <c r="H21" s="51" t="str">
        <f t="shared" si="1"/>
        <v/>
      </c>
      <c r="K21" s="64"/>
      <c r="L21" s="64"/>
      <c r="M21" s="64"/>
      <c r="N21" s="64"/>
      <c r="O21" s="64"/>
      <c r="P21" s="64"/>
      <c r="Q21" s="64"/>
      <c r="R21" s="64"/>
      <c r="S21" s="64"/>
      <c r="T21" s="64"/>
      <c r="U21" s="64"/>
      <c r="V21" s="64"/>
      <c r="W21" s="64"/>
      <c r="X21" s="64"/>
      <c r="Y21" s="64"/>
      <c r="Z21" s="64"/>
    </row>
    <row r="22" spans="1:26" s="53" customFormat="1" ht="15.75">
      <c r="A22" s="153"/>
      <c r="B22" s="155"/>
      <c r="C22" s="157"/>
      <c r="D22" s="154">
        <f t="shared" si="0"/>
        <v>0</v>
      </c>
      <c r="E22" s="147"/>
      <c r="F22" s="147"/>
      <c r="G22" s="147"/>
      <c r="H22" s="51" t="str">
        <f t="shared" si="1"/>
        <v/>
      </c>
      <c r="K22" s="64"/>
      <c r="L22" s="64"/>
      <c r="M22" s="64"/>
      <c r="N22" s="64"/>
      <c r="O22" s="64"/>
      <c r="P22" s="64"/>
      <c r="Q22" s="64"/>
      <c r="R22" s="64"/>
      <c r="S22" s="64"/>
      <c r="T22" s="64"/>
      <c r="U22" s="64"/>
      <c r="V22" s="64"/>
      <c r="W22" s="64"/>
      <c r="X22" s="64"/>
      <c r="Y22" s="64"/>
      <c r="Z22" s="64"/>
    </row>
    <row r="23" spans="1:26" s="53" customFormat="1" ht="15.75">
      <c r="A23" s="153"/>
      <c r="B23" s="155"/>
      <c r="C23" s="156"/>
      <c r="D23" s="154">
        <f t="shared" si="0"/>
        <v>0</v>
      </c>
      <c r="E23" s="147"/>
      <c r="F23" s="147"/>
      <c r="G23" s="147"/>
      <c r="H23" s="51" t="str">
        <f t="shared" si="1"/>
        <v/>
      </c>
      <c r="K23" s="64"/>
      <c r="L23" s="64"/>
      <c r="M23" s="64"/>
      <c r="N23" s="64"/>
      <c r="O23" s="64"/>
      <c r="P23" s="64"/>
      <c r="Q23" s="64"/>
      <c r="R23" s="64"/>
      <c r="S23" s="64"/>
      <c r="T23" s="64"/>
      <c r="U23" s="64"/>
      <c r="V23" s="64"/>
      <c r="W23" s="64"/>
      <c r="X23" s="64"/>
      <c r="Y23" s="64"/>
      <c r="Z23" s="64"/>
    </row>
    <row r="24" spans="1:26" s="53" customFormat="1" ht="15.75">
      <c r="A24" s="153"/>
      <c r="B24" s="158"/>
      <c r="C24" s="159"/>
      <c r="D24" s="154">
        <f t="shared" si="0"/>
        <v>0</v>
      </c>
      <c r="E24" s="147"/>
      <c r="F24" s="147"/>
      <c r="G24" s="147"/>
      <c r="H24" s="51" t="str">
        <f t="shared" si="1"/>
        <v/>
      </c>
      <c r="K24" s="64"/>
      <c r="L24" s="64"/>
      <c r="M24" s="64"/>
      <c r="N24" s="64"/>
      <c r="O24" s="64"/>
      <c r="P24" s="64"/>
      <c r="Q24" s="64"/>
      <c r="R24" s="64"/>
      <c r="S24" s="64"/>
      <c r="T24" s="64"/>
      <c r="U24" s="64"/>
      <c r="V24" s="64"/>
      <c r="W24" s="64"/>
      <c r="X24" s="64"/>
      <c r="Y24" s="64"/>
      <c r="Z24" s="64"/>
    </row>
    <row r="25" spans="1:26" s="53" customFormat="1" ht="15.75">
      <c r="A25" s="153"/>
      <c r="B25" s="155"/>
      <c r="C25" s="157"/>
      <c r="D25" s="154">
        <f t="shared" si="0"/>
        <v>0</v>
      </c>
      <c r="E25" s="147"/>
      <c r="F25" s="147"/>
      <c r="G25" s="147"/>
      <c r="H25" s="51" t="str">
        <f t="shared" si="1"/>
        <v/>
      </c>
      <c r="K25" s="64"/>
      <c r="L25" s="64"/>
      <c r="M25" s="64"/>
      <c r="N25" s="64"/>
      <c r="O25" s="64"/>
      <c r="P25" s="64"/>
      <c r="Q25" s="64"/>
      <c r="R25" s="64"/>
      <c r="S25" s="64"/>
      <c r="T25" s="64"/>
      <c r="U25" s="64"/>
      <c r="V25" s="64"/>
      <c r="W25" s="64"/>
      <c r="X25" s="64"/>
      <c r="Y25" s="64"/>
      <c r="Z25" s="64"/>
    </row>
    <row r="26" spans="1:26" s="53" customFormat="1" ht="15.75">
      <c r="A26" s="153"/>
      <c r="B26" s="155"/>
      <c r="C26" s="156"/>
      <c r="D26" s="154">
        <f t="shared" si="0"/>
        <v>0</v>
      </c>
      <c r="E26" s="147"/>
      <c r="F26" s="147"/>
      <c r="G26" s="147"/>
      <c r="H26" s="51" t="str">
        <f t="shared" si="1"/>
        <v/>
      </c>
      <c r="K26" s="64"/>
      <c r="L26" s="64"/>
      <c r="M26" s="64"/>
      <c r="N26" s="64"/>
      <c r="O26" s="64"/>
      <c r="P26" s="64"/>
      <c r="Q26" s="64"/>
      <c r="R26" s="64"/>
      <c r="S26" s="64"/>
      <c r="T26" s="64"/>
      <c r="U26" s="64"/>
      <c r="V26" s="64"/>
      <c r="W26" s="64"/>
      <c r="X26" s="64"/>
      <c r="Y26" s="64"/>
      <c r="Z26" s="64"/>
    </row>
    <row r="27" spans="1:26" s="53" customFormat="1" ht="15.75">
      <c r="A27" s="153"/>
      <c r="B27" s="155"/>
      <c r="C27" s="156"/>
      <c r="D27" s="154">
        <f t="shared" si="0"/>
        <v>0</v>
      </c>
      <c r="E27" s="147"/>
      <c r="F27" s="147"/>
      <c r="G27" s="147"/>
      <c r="H27" s="51" t="str">
        <f t="shared" si="1"/>
        <v/>
      </c>
      <c r="K27" s="64"/>
      <c r="L27" s="64"/>
      <c r="M27" s="64"/>
      <c r="N27" s="64"/>
      <c r="O27" s="64"/>
      <c r="P27" s="64"/>
      <c r="Q27" s="64"/>
      <c r="R27" s="64"/>
      <c r="S27" s="64"/>
      <c r="T27" s="64"/>
      <c r="U27" s="64"/>
      <c r="V27" s="64"/>
      <c r="W27" s="64"/>
      <c r="X27" s="64"/>
      <c r="Y27" s="64"/>
      <c r="Z27" s="64"/>
    </row>
    <row r="28" spans="1:26" s="53" customFormat="1" ht="15.75">
      <c r="A28" s="153"/>
      <c r="B28" s="155"/>
      <c r="C28" s="157"/>
      <c r="D28" s="154">
        <f t="shared" si="0"/>
        <v>0</v>
      </c>
      <c r="E28" s="147"/>
      <c r="F28" s="147"/>
      <c r="G28" s="147"/>
      <c r="H28" s="51" t="str">
        <f t="shared" si="1"/>
        <v/>
      </c>
      <c r="K28" s="64"/>
      <c r="L28" s="64"/>
      <c r="M28" s="64"/>
      <c r="N28" s="64"/>
      <c r="O28" s="64"/>
      <c r="P28" s="64"/>
      <c r="Q28" s="64"/>
      <c r="R28" s="64"/>
      <c r="S28" s="64"/>
      <c r="T28" s="64"/>
      <c r="U28" s="64"/>
      <c r="V28" s="64"/>
      <c r="W28" s="64"/>
      <c r="X28" s="64"/>
      <c r="Y28" s="64"/>
      <c r="Z28" s="64"/>
    </row>
    <row r="29" spans="1:26" s="53" customFormat="1" ht="15.75">
      <c r="A29" s="153"/>
      <c r="B29" s="155"/>
      <c r="C29" s="157"/>
      <c r="D29" s="154">
        <f t="shared" si="0"/>
        <v>0</v>
      </c>
      <c r="E29" s="147"/>
      <c r="F29" s="147"/>
      <c r="G29" s="147"/>
      <c r="H29" s="51" t="str">
        <f t="shared" si="1"/>
        <v/>
      </c>
      <c r="K29" s="64"/>
      <c r="L29" s="64"/>
      <c r="M29" s="64"/>
      <c r="N29" s="64"/>
      <c r="O29" s="64"/>
      <c r="P29" s="64"/>
      <c r="Q29" s="64"/>
      <c r="R29" s="64"/>
      <c r="S29" s="64"/>
      <c r="T29" s="64"/>
      <c r="U29" s="64"/>
      <c r="V29" s="64"/>
      <c r="W29" s="64"/>
      <c r="X29" s="64"/>
      <c r="Y29" s="64"/>
      <c r="Z29" s="64"/>
    </row>
    <row r="30" spans="1:26" s="53" customFormat="1" ht="15.75">
      <c r="A30" s="153"/>
      <c r="B30" s="155"/>
      <c r="C30" s="157"/>
      <c r="D30" s="154">
        <f t="shared" si="0"/>
        <v>0</v>
      </c>
      <c r="E30" s="147"/>
      <c r="F30" s="147"/>
      <c r="G30" s="147"/>
      <c r="H30" s="51" t="str">
        <f t="shared" si="1"/>
        <v/>
      </c>
      <c r="K30" s="64"/>
      <c r="L30" s="64"/>
      <c r="M30" s="64"/>
      <c r="N30" s="64"/>
      <c r="O30" s="64"/>
      <c r="P30" s="64"/>
      <c r="Q30" s="64"/>
      <c r="R30" s="64"/>
      <c r="S30" s="64"/>
      <c r="T30" s="64"/>
      <c r="U30" s="64"/>
      <c r="V30" s="64"/>
      <c r="W30" s="64"/>
      <c r="X30" s="64"/>
      <c r="Y30" s="64"/>
      <c r="Z30" s="64"/>
    </row>
    <row r="31" spans="1:26" s="53" customFormat="1" ht="15.75">
      <c r="A31" s="153"/>
      <c r="B31" s="155"/>
      <c r="C31" s="157"/>
      <c r="D31" s="154">
        <f t="shared" si="0"/>
        <v>0</v>
      </c>
      <c r="E31" s="147"/>
      <c r="F31" s="147"/>
      <c r="G31" s="147"/>
      <c r="H31" s="51" t="str">
        <f t="shared" si="1"/>
        <v/>
      </c>
      <c r="K31" s="64"/>
      <c r="L31" s="64"/>
      <c r="M31" s="64"/>
      <c r="N31" s="64"/>
      <c r="O31" s="64"/>
      <c r="P31" s="64"/>
      <c r="Q31" s="64"/>
      <c r="R31" s="64"/>
      <c r="S31" s="64"/>
      <c r="T31" s="64"/>
      <c r="U31" s="64"/>
      <c r="V31" s="64"/>
      <c r="W31" s="64"/>
      <c r="X31" s="64"/>
      <c r="Y31" s="64"/>
      <c r="Z31" s="64"/>
    </row>
    <row r="32" spans="1:26" s="53" customFormat="1" ht="15.75">
      <c r="A32" s="153"/>
      <c r="B32" s="155"/>
      <c r="C32" s="156"/>
      <c r="D32" s="154">
        <f t="shared" si="0"/>
        <v>0</v>
      </c>
      <c r="E32" s="147"/>
      <c r="F32" s="147"/>
      <c r="G32" s="147"/>
      <c r="H32" s="51" t="str">
        <f t="shared" si="1"/>
        <v/>
      </c>
      <c r="K32" s="64"/>
      <c r="L32" s="64"/>
      <c r="M32" s="64"/>
      <c r="N32" s="64"/>
      <c r="O32" s="64"/>
      <c r="P32" s="64"/>
      <c r="Q32" s="64"/>
      <c r="R32" s="64"/>
      <c r="S32" s="64"/>
      <c r="T32" s="64"/>
      <c r="U32" s="64"/>
      <c r="V32" s="64"/>
      <c r="W32" s="64"/>
      <c r="X32" s="64"/>
      <c r="Y32" s="64"/>
      <c r="Z32" s="64"/>
    </row>
    <row r="33" spans="1:26" s="53" customFormat="1" ht="15.75">
      <c r="A33" s="153"/>
      <c r="B33" s="155"/>
      <c r="C33" s="157"/>
      <c r="D33" s="154">
        <f t="shared" si="0"/>
        <v>0</v>
      </c>
      <c r="E33" s="147"/>
      <c r="F33" s="147"/>
      <c r="G33" s="147"/>
      <c r="H33" s="51" t="str">
        <f t="shared" si="1"/>
        <v/>
      </c>
      <c r="K33" s="64"/>
      <c r="L33" s="64"/>
      <c r="M33" s="64"/>
      <c r="N33" s="64"/>
      <c r="O33" s="64"/>
      <c r="P33" s="64"/>
      <c r="Q33" s="64"/>
      <c r="R33" s="64"/>
      <c r="S33" s="64"/>
      <c r="T33" s="64"/>
      <c r="U33" s="64"/>
      <c r="V33" s="64"/>
      <c r="W33" s="64"/>
      <c r="X33" s="64"/>
      <c r="Y33" s="64"/>
      <c r="Z33" s="64"/>
    </row>
    <row r="34" spans="1:26" s="53" customFormat="1" ht="15.75">
      <c r="A34" s="153"/>
      <c r="B34" s="155"/>
      <c r="C34" s="157"/>
      <c r="D34" s="154">
        <f t="shared" si="0"/>
        <v>0</v>
      </c>
      <c r="E34" s="147"/>
      <c r="F34" s="147"/>
      <c r="G34" s="147"/>
      <c r="H34" s="51" t="str">
        <f t="shared" si="1"/>
        <v/>
      </c>
      <c r="K34" s="64"/>
      <c r="L34" s="64"/>
      <c r="M34" s="64"/>
      <c r="N34" s="64"/>
      <c r="O34" s="64"/>
      <c r="P34" s="64"/>
      <c r="Q34" s="64"/>
      <c r="R34" s="64"/>
      <c r="S34" s="64"/>
      <c r="T34" s="64"/>
      <c r="U34" s="64"/>
      <c r="V34" s="64"/>
      <c r="W34" s="64"/>
      <c r="X34" s="64"/>
      <c r="Y34" s="64"/>
      <c r="Z34" s="64"/>
    </row>
    <row r="35" spans="1:26" s="53" customFormat="1" ht="15.75">
      <c r="A35" s="153"/>
      <c r="B35" s="155"/>
      <c r="C35" s="157"/>
      <c r="D35" s="154">
        <f t="shared" si="0"/>
        <v>0</v>
      </c>
      <c r="E35" s="147"/>
      <c r="F35" s="147"/>
      <c r="G35" s="147"/>
      <c r="H35" s="51" t="str">
        <f t="shared" si="1"/>
        <v/>
      </c>
      <c r="K35" s="64"/>
      <c r="L35" s="64"/>
      <c r="M35" s="64"/>
      <c r="N35" s="64"/>
      <c r="O35" s="64"/>
      <c r="P35" s="64"/>
      <c r="Q35" s="64"/>
      <c r="R35" s="64"/>
      <c r="S35" s="64"/>
      <c r="T35" s="64"/>
      <c r="U35" s="64"/>
      <c r="V35" s="64"/>
      <c r="W35" s="64"/>
      <c r="X35" s="64"/>
      <c r="Y35" s="64"/>
      <c r="Z35" s="64"/>
    </row>
    <row r="36" spans="1:26" s="53" customFormat="1" ht="15.75">
      <c r="A36" s="153"/>
      <c r="B36" s="155"/>
      <c r="C36" s="157"/>
      <c r="D36" s="154">
        <f t="shared" si="0"/>
        <v>0</v>
      </c>
      <c r="E36" s="147"/>
      <c r="F36" s="147"/>
      <c r="G36" s="147"/>
      <c r="H36" s="51" t="str">
        <f t="shared" si="1"/>
        <v/>
      </c>
      <c r="K36" s="64"/>
      <c r="L36" s="64"/>
      <c r="M36" s="64"/>
      <c r="N36" s="64"/>
      <c r="O36" s="64"/>
      <c r="P36" s="64"/>
      <c r="Q36" s="64"/>
      <c r="R36" s="64"/>
      <c r="S36" s="64"/>
      <c r="T36" s="64"/>
      <c r="U36" s="64"/>
      <c r="V36" s="64"/>
      <c r="W36" s="64"/>
      <c r="X36" s="64"/>
      <c r="Y36" s="64"/>
      <c r="Z36" s="64"/>
    </row>
    <row r="37" spans="1:26" s="53" customFormat="1" ht="15.75">
      <c r="A37" s="153"/>
      <c r="B37" s="155"/>
      <c r="C37" s="157"/>
      <c r="D37" s="154">
        <f t="shared" si="0"/>
        <v>0</v>
      </c>
      <c r="E37" s="147"/>
      <c r="F37" s="147"/>
      <c r="G37" s="147"/>
      <c r="H37" s="51" t="str">
        <f t="shared" si="1"/>
        <v/>
      </c>
      <c r="K37" s="64"/>
      <c r="L37" s="64"/>
      <c r="M37" s="64"/>
      <c r="N37" s="64"/>
      <c r="O37" s="64"/>
      <c r="P37" s="64"/>
      <c r="Q37" s="64"/>
      <c r="R37" s="64"/>
      <c r="S37" s="64"/>
      <c r="T37" s="64"/>
      <c r="U37" s="64"/>
      <c r="V37" s="64"/>
      <c r="W37" s="64"/>
      <c r="X37" s="64"/>
      <c r="Y37" s="64"/>
      <c r="Z37" s="64"/>
    </row>
    <row r="38" spans="1:26" s="53" customFormat="1" ht="15.75">
      <c r="A38" s="153"/>
      <c r="B38" s="155"/>
      <c r="C38" s="157"/>
      <c r="D38" s="154">
        <f t="shared" si="0"/>
        <v>0</v>
      </c>
      <c r="E38" s="147"/>
      <c r="F38" s="147"/>
      <c r="G38" s="147"/>
      <c r="H38" s="51" t="str">
        <f t="shared" si="1"/>
        <v/>
      </c>
      <c r="K38" s="64"/>
      <c r="L38" s="64"/>
      <c r="M38" s="64"/>
      <c r="N38" s="64"/>
      <c r="O38" s="64"/>
      <c r="P38" s="64"/>
      <c r="Q38" s="64"/>
      <c r="R38" s="64"/>
      <c r="S38" s="64"/>
      <c r="T38" s="64"/>
      <c r="U38" s="64"/>
      <c r="V38" s="64"/>
      <c r="W38" s="64"/>
      <c r="X38" s="64"/>
      <c r="Y38" s="64"/>
      <c r="Z38" s="64"/>
    </row>
    <row r="39" spans="1:26" s="53" customFormat="1" ht="15.75">
      <c r="A39" s="153"/>
      <c r="B39" s="155"/>
      <c r="C39" s="157"/>
      <c r="D39" s="154">
        <f t="shared" si="0"/>
        <v>0</v>
      </c>
      <c r="E39" s="147"/>
      <c r="F39" s="147"/>
      <c r="G39" s="147"/>
      <c r="H39" s="51" t="str">
        <f t="shared" si="1"/>
        <v/>
      </c>
      <c r="K39" s="64"/>
      <c r="L39" s="64"/>
      <c r="M39" s="64"/>
      <c r="N39" s="64"/>
      <c r="O39" s="64"/>
      <c r="P39" s="64"/>
      <c r="Q39" s="64"/>
      <c r="R39" s="64"/>
      <c r="S39" s="64"/>
      <c r="T39" s="64"/>
      <c r="U39" s="64"/>
      <c r="V39" s="64"/>
      <c r="W39" s="64"/>
      <c r="X39" s="64"/>
      <c r="Y39" s="64"/>
      <c r="Z39" s="64"/>
    </row>
    <row r="40" spans="1:26" s="53" customFormat="1" ht="15.75">
      <c r="A40" s="153"/>
      <c r="B40" s="160"/>
      <c r="C40" s="5"/>
      <c r="D40" s="154">
        <f t="shared" si="0"/>
        <v>0</v>
      </c>
      <c r="E40" s="147"/>
      <c r="F40" s="147"/>
      <c r="G40" s="147"/>
      <c r="H40" s="51" t="str">
        <f t="shared" si="1"/>
        <v/>
      </c>
      <c r="K40" s="64"/>
      <c r="L40" s="64"/>
      <c r="M40" s="64"/>
      <c r="N40" s="64"/>
      <c r="O40" s="64"/>
      <c r="P40" s="64"/>
      <c r="Q40" s="64"/>
      <c r="R40" s="64"/>
      <c r="S40" s="64"/>
      <c r="T40" s="64"/>
      <c r="U40" s="64"/>
      <c r="V40" s="64"/>
      <c r="W40" s="64"/>
      <c r="X40" s="64"/>
      <c r="Y40" s="64"/>
      <c r="Z40" s="64"/>
    </row>
    <row r="41" spans="1:26" s="53" customFormat="1">
      <c r="A41" s="153"/>
      <c r="B41" s="51"/>
      <c r="C41" s="57"/>
      <c r="D41" s="154">
        <f t="shared" ref="D41:D61" si="2">MAX(E41:G41)</f>
        <v>0</v>
      </c>
      <c r="E41" s="51"/>
      <c r="F41" s="51"/>
      <c r="G41" s="51"/>
      <c r="H41" s="51" t="str">
        <f t="shared" ref="H41:H60" si="3">IF(B41="","",RANK(D41,($D$9:$D$60),0))</f>
        <v/>
      </c>
      <c r="K41" s="64"/>
      <c r="L41" s="64"/>
      <c r="M41" s="64"/>
      <c r="N41" s="64"/>
      <c r="O41" s="64"/>
      <c r="P41" s="64"/>
      <c r="Q41" s="64"/>
      <c r="R41" s="64"/>
      <c r="S41" s="64"/>
      <c r="T41" s="64"/>
      <c r="U41" s="64"/>
      <c r="V41" s="64"/>
      <c r="W41" s="64"/>
      <c r="X41" s="64"/>
      <c r="Y41" s="64"/>
      <c r="Z41" s="64"/>
    </row>
    <row r="42" spans="1:26" s="53" customFormat="1">
      <c r="A42" s="57"/>
      <c r="B42" s="51"/>
      <c r="C42" s="57"/>
      <c r="D42" s="58">
        <f t="shared" si="2"/>
        <v>0</v>
      </c>
      <c r="E42" s="51"/>
      <c r="F42" s="51"/>
      <c r="G42" s="51"/>
      <c r="H42" s="51" t="str">
        <f t="shared" si="3"/>
        <v/>
      </c>
      <c r="K42" s="64"/>
      <c r="L42" s="64"/>
      <c r="M42" s="64"/>
      <c r="N42" s="64"/>
      <c r="O42" s="64"/>
      <c r="P42" s="64"/>
      <c r="Q42" s="64"/>
      <c r="R42" s="64"/>
      <c r="S42" s="64"/>
      <c r="T42" s="64"/>
      <c r="U42" s="64"/>
      <c r="V42" s="64"/>
      <c r="W42" s="64"/>
      <c r="X42" s="64"/>
      <c r="Y42" s="64"/>
      <c r="Z42" s="64"/>
    </row>
    <row r="43" spans="1:26" s="53" customFormat="1">
      <c r="A43" s="57"/>
      <c r="B43" s="51"/>
      <c r="C43" s="57"/>
      <c r="D43" s="58">
        <f t="shared" si="2"/>
        <v>0</v>
      </c>
      <c r="E43" s="51"/>
      <c r="F43" s="51"/>
      <c r="G43" s="51"/>
      <c r="H43" s="51" t="str">
        <f t="shared" si="3"/>
        <v/>
      </c>
      <c r="K43" s="64"/>
      <c r="L43" s="64"/>
      <c r="M43" s="64"/>
      <c r="N43" s="64"/>
      <c r="O43" s="64"/>
      <c r="P43" s="64"/>
      <c r="Q43" s="64"/>
      <c r="R43" s="64"/>
      <c r="S43" s="64"/>
      <c r="T43" s="64"/>
      <c r="U43" s="64"/>
      <c r="V43" s="64"/>
      <c r="W43" s="64"/>
      <c r="X43" s="64"/>
      <c r="Y43" s="64"/>
      <c r="Z43" s="64"/>
    </row>
    <row r="44" spans="1:26" s="53" customFormat="1">
      <c r="A44" s="57"/>
      <c r="B44" s="51"/>
      <c r="C44" s="57"/>
      <c r="D44" s="58">
        <f t="shared" si="2"/>
        <v>0</v>
      </c>
      <c r="E44" s="51"/>
      <c r="F44" s="51"/>
      <c r="G44" s="51"/>
      <c r="H44" s="51" t="str">
        <f t="shared" si="3"/>
        <v/>
      </c>
      <c r="K44" s="64"/>
      <c r="L44" s="64"/>
      <c r="M44" s="64"/>
      <c r="N44" s="64"/>
      <c r="O44" s="64"/>
      <c r="P44" s="64"/>
      <c r="Q44" s="64"/>
      <c r="R44" s="64"/>
      <c r="S44" s="64"/>
      <c r="T44" s="64"/>
      <c r="U44" s="64"/>
      <c r="V44" s="64"/>
      <c r="W44" s="64"/>
      <c r="X44" s="64"/>
      <c r="Y44" s="64"/>
      <c r="Z44" s="64"/>
    </row>
    <row r="45" spans="1:26" s="53" customFormat="1">
      <c r="A45" s="57"/>
      <c r="B45" s="51"/>
      <c r="C45" s="57"/>
      <c r="D45" s="58">
        <f t="shared" si="2"/>
        <v>0</v>
      </c>
      <c r="E45" s="51"/>
      <c r="F45" s="51"/>
      <c r="G45" s="51"/>
      <c r="H45" s="51" t="str">
        <f t="shared" si="3"/>
        <v/>
      </c>
      <c r="K45" s="64"/>
      <c r="L45" s="64"/>
      <c r="M45" s="64"/>
      <c r="N45" s="64"/>
      <c r="O45" s="64"/>
      <c r="P45" s="64"/>
      <c r="Q45" s="64"/>
      <c r="R45" s="64"/>
      <c r="S45" s="64"/>
      <c r="T45" s="64"/>
      <c r="U45" s="64"/>
      <c r="V45" s="64"/>
      <c r="W45" s="64"/>
      <c r="X45" s="64"/>
      <c r="Y45" s="64"/>
      <c r="Z45" s="64"/>
    </row>
    <row r="46" spans="1:26" s="53" customFormat="1">
      <c r="A46" s="57"/>
      <c r="B46" s="51"/>
      <c r="C46" s="57"/>
      <c r="D46" s="58">
        <f t="shared" si="2"/>
        <v>0</v>
      </c>
      <c r="E46" s="51"/>
      <c r="F46" s="51"/>
      <c r="G46" s="51"/>
      <c r="H46" s="51" t="str">
        <f t="shared" si="3"/>
        <v/>
      </c>
      <c r="K46" s="64"/>
      <c r="L46" s="64"/>
      <c r="M46" s="64"/>
      <c r="N46" s="64"/>
      <c r="O46" s="64"/>
      <c r="P46" s="64"/>
      <c r="Q46" s="64"/>
      <c r="R46" s="64"/>
      <c r="S46" s="64"/>
      <c r="T46" s="64"/>
      <c r="U46" s="64"/>
      <c r="V46" s="64"/>
      <c r="W46" s="64"/>
      <c r="X46" s="64"/>
      <c r="Y46" s="64"/>
      <c r="Z46" s="64"/>
    </row>
    <row r="47" spans="1:26" s="53" customFormat="1">
      <c r="A47" s="57"/>
      <c r="B47" s="51"/>
      <c r="C47" s="57"/>
      <c r="D47" s="58">
        <f t="shared" si="2"/>
        <v>0</v>
      </c>
      <c r="E47" s="51"/>
      <c r="F47" s="51"/>
      <c r="G47" s="51"/>
      <c r="H47" s="51" t="str">
        <f t="shared" si="3"/>
        <v/>
      </c>
      <c r="K47" s="64"/>
      <c r="L47" s="64"/>
      <c r="M47" s="64"/>
      <c r="N47" s="64"/>
      <c r="O47" s="64"/>
      <c r="P47" s="64"/>
      <c r="Q47" s="64"/>
      <c r="R47" s="64"/>
      <c r="S47" s="64"/>
      <c r="T47" s="64"/>
      <c r="U47" s="64"/>
      <c r="V47" s="64"/>
      <c r="W47" s="64"/>
      <c r="X47" s="64"/>
      <c r="Y47" s="64"/>
      <c r="Z47" s="64"/>
    </row>
    <row r="48" spans="1:26" s="53" customFormat="1">
      <c r="A48" s="57"/>
      <c r="B48" s="48"/>
      <c r="C48" s="57"/>
      <c r="D48" s="58">
        <f t="shared" si="2"/>
        <v>0</v>
      </c>
      <c r="E48" s="51"/>
      <c r="F48" s="51"/>
      <c r="G48" s="51"/>
      <c r="H48" s="51" t="str">
        <f t="shared" si="3"/>
        <v/>
      </c>
      <c r="K48" s="64"/>
      <c r="L48" s="64"/>
      <c r="M48" s="64"/>
      <c r="N48" s="64"/>
      <c r="O48" s="64"/>
      <c r="P48" s="64"/>
      <c r="Q48" s="64"/>
      <c r="R48" s="64"/>
      <c r="S48" s="64"/>
      <c r="T48" s="64"/>
      <c r="U48" s="64"/>
      <c r="V48" s="64"/>
      <c r="W48" s="64"/>
      <c r="X48" s="64"/>
      <c r="Y48" s="64"/>
      <c r="Z48" s="64"/>
    </row>
    <row r="49" spans="1:26" s="53" customFormat="1">
      <c r="A49" s="57"/>
      <c r="B49" s="51"/>
      <c r="C49" s="57"/>
      <c r="D49" s="58">
        <f t="shared" si="2"/>
        <v>0</v>
      </c>
      <c r="E49" s="51"/>
      <c r="F49" s="51"/>
      <c r="G49" s="51"/>
      <c r="H49" s="51" t="str">
        <f t="shared" si="3"/>
        <v/>
      </c>
      <c r="K49" s="64"/>
      <c r="L49" s="64"/>
      <c r="M49" s="64"/>
      <c r="N49" s="64"/>
      <c r="O49" s="64"/>
      <c r="P49" s="64"/>
      <c r="Q49" s="64"/>
      <c r="R49" s="64"/>
      <c r="S49" s="64"/>
      <c r="T49" s="64"/>
      <c r="U49" s="64"/>
      <c r="V49" s="64"/>
      <c r="W49" s="64"/>
      <c r="X49" s="64"/>
      <c r="Y49" s="64"/>
      <c r="Z49" s="64"/>
    </row>
    <row r="50" spans="1:26" s="53" customFormat="1">
      <c r="A50" s="57"/>
      <c r="B50" s="48"/>
      <c r="C50" s="57"/>
      <c r="D50" s="58">
        <f t="shared" si="2"/>
        <v>0</v>
      </c>
      <c r="E50" s="51"/>
      <c r="F50" s="51"/>
      <c r="G50" s="51"/>
      <c r="H50" s="51" t="str">
        <f t="shared" si="3"/>
        <v/>
      </c>
      <c r="K50" s="64"/>
      <c r="L50" s="64"/>
      <c r="M50" s="64"/>
      <c r="N50" s="64"/>
      <c r="O50" s="64"/>
      <c r="P50" s="64"/>
      <c r="Q50" s="64"/>
      <c r="R50" s="64"/>
      <c r="S50" s="64"/>
      <c r="T50" s="64"/>
      <c r="U50" s="64"/>
      <c r="V50" s="64"/>
      <c r="W50" s="64"/>
      <c r="X50" s="64"/>
      <c r="Y50" s="64"/>
      <c r="Z50" s="64"/>
    </row>
    <row r="51" spans="1:26" s="53" customFormat="1">
      <c r="A51" s="57"/>
      <c r="B51" s="51"/>
      <c r="C51" s="57"/>
      <c r="D51" s="58">
        <f t="shared" si="2"/>
        <v>0</v>
      </c>
      <c r="E51" s="51"/>
      <c r="F51" s="51"/>
      <c r="G51" s="51"/>
      <c r="H51" s="51" t="str">
        <f t="shared" si="3"/>
        <v/>
      </c>
      <c r="K51" s="64"/>
      <c r="L51" s="64"/>
      <c r="M51" s="64"/>
      <c r="N51" s="64"/>
      <c r="O51" s="64"/>
      <c r="P51" s="64"/>
      <c r="Q51" s="64"/>
      <c r="R51" s="64"/>
      <c r="S51" s="64"/>
      <c r="T51" s="64"/>
      <c r="U51" s="64"/>
      <c r="V51" s="64"/>
      <c r="W51" s="64"/>
      <c r="X51" s="64"/>
      <c r="Y51" s="64"/>
      <c r="Z51" s="64"/>
    </row>
    <row r="52" spans="1:26" s="53" customFormat="1">
      <c r="A52" s="57"/>
      <c r="B52" s="48"/>
      <c r="C52" s="57"/>
      <c r="D52" s="58">
        <f t="shared" si="2"/>
        <v>0</v>
      </c>
      <c r="E52" s="51"/>
      <c r="F52" s="51"/>
      <c r="G52" s="51"/>
      <c r="H52" s="51" t="str">
        <f t="shared" si="3"/>
        <v/>
      </c>
      <c r="K52" s="64"/>
      <c r="L52" s="64"/>
      <c r="M52" s="64"/>
      <c r="N52" s="64"/>
      <c r="O52" s="64"/>
      <c r="P52" s="64"/>
      <c r="Q52" s="64"/>
      <c r="R52" s="64"/>
      <c r="S52" s="64"/>
      <c r="T52" s="64"/>
      <c r="U52" s="64"/>
      <c r="V52" s="64"/>
      <c r="W52" s="64"/>
      <c r="X52" s="64"/>
      <c r="Y52" s="64"/>
      <c r="Z52" s="64"/>
    </row>
    <row r="53" spans="1:26" s="53" customFormat="1">
      <c r="A53" s="57"/>
      <c r="B53" s="48"/>
      <c r="C53" s="57"/>
      <c r="D53" s="58">
        <f t="shared" si="2"/>
        <v>0</v>
      </c>
      <c r="E53" s="51"/>
      <c r="F53" s="51"/>
      <c r="G53" s="51"/>
      <c r="H53" s="51" t="str">
        <f t="shared" si="3"/>
        <v/>
      </c>
      <c r="K53" s="64"/>
      <c r="L53" s="64"/>
      <c r="M53" s="64"/>
      <c r="N53" s="64"/>
      <c r="O53" s="64"/>
      <c r="P53" s="64"/>
      <c r="Q53" s="64"/>
      <c r="R53" s="64"/>
      <c r="S53" s="64"/>
      <c r="T53" s="64"/>
      <c r="U53" s="64"/>
      <c r="V53" s="64"/>
      <c r="W53" s="64"/>
      <c r="X53" s="64"/>
      <c r="Y53" s="64"/>
      <c r="Z53" s="64"/>
    </row>
    <row r="54" spans="1:26" s="53" customFormat="1">
      <c r="A54" s="57"/>
      <c r="B54" s="51"/>
      <c r="C54" s="57"/>
      <c r="D54" s="58">
        <f t="shared" si="2"/>
        <v>0</v>
      </c>
      <c r="E54" s="51"/>
      <c r="F54" s="51"/>
      <c r="G54" s="51"/>
      <c r="H54" s="51" t="str">
        <f t="shared" si="3"/>
        <v/>
      </c>
      <c r="K54" s="64"/>
      <c r="L54" s="64"/>
      <c r="M54" s="64"/>
      <c r="N54" s="64"/>
      <c r="O54" s="64"/>
      <c r="P54" s="64"/>
      <c r="Q54" s="64"/>
      <c r="R54" s="64"/>
      <c r="S54" s="64"/>
      <c r="T54" s="64"/>
      <c r="U54" s="64"/>
      <c r="V54" s="64"/>
      <c r="W54" s="64"/>
      <c r="X54" s="64"/>
      <c r="Y54" s="64"/>
      <c r="Z54" s="64"/>
    </row>
    <row r="55" spans="1:26" s="53" customFormat="1">
      <c r="A55" s="57"/>
      <c r="B55" s="48"/>
      <c r="C55" s="57"/>
      <c r="D55" s="58">
        <f t="shared" si="2"/>
        <v>0</v>
      </c>
      <c r="E55" s="51"/>
      <c r="F55" s="51"/>
      <c r="G55" s="51"/>
      <c r="H55" s="51" t="str">
        <f t="shared" si="3"/>
        <v/>
      </c>
      <c r="K55" s="64"/>
      <c r="L55" s="64"/>
      <c r="M55" s="64"/>
      <c r="N55" s="64"/>
      <c r="O55" s="64"/>
      <c r="P55" s="64"/>
      <c r="Q55" s="64"/>
      <c r="R55" s="64"/>
      <c r="S55" s="64"/>
      <c r="T55" s="64"/>
      <c r="U55" s="64"/>
      <c r="V55" s="64"/>
      <c r="W55" s="64"/>
      <c r="X55" s="64"/>
      <c r="Y55" s="64"/>
      <c r="Z55" s="64"/>
    </row>
    <row r="56" spans="1:26" s="53" customFormat="1">
      <c r="A56" s="57"/>
      <c r="B56" s="51"/>
      <c r="C56" s="57"/>
      <c r="D56" s="58">
        <f t="shared" si="2"/>
        <v>0</v>
      </c>
      <c r="E56" s="51"/>
      <c r="F56" s="51"/>
      <c r="G56" s="51"/>
      <c r="H56" s="51" t="str">
        <f t="shared" si="3"/>
        <v/>
      </c>
      <c r="K56" s="64"/>
      <c r="L56" s="64"/>
      <c r="M56" s="64"/>
      <c r="N56" s="64"/>
      <c r="O56" s="64"/>
      <c r="P56" s="64"/>
      <c r="Q56" s="64"/>
      <c r="R56" s="64"/>
      <c r="S56" s="64"/>
      <c r="T56" s="64"/>
      <c r="U56" s="64"/>
      <c r="V56" s="64"/>
      <c r="W56" s="64"/>
      <c r="X56" s="64"/>
      <c r="Y56" s="64"/>
      <c r="Z56" s="64"/>
    </row>
    <row r="57" spans="1:26" s="53" customFormat="1">
      <c r="A57" s="57"/>
      <c r="B57" s="51"/>
      <c r="C57" s="57"/>
      <c r="D57" s="58">
        <f t="shared" si="2"/>
        <v>0</v>
      </c>
      <c r="E57" s="51"/>
      <c r="F57" s="51"/>
      <c r="G57" s="51"/>
      <c r="H57" s="51" t="str">
        <f t="shared" si="3"/>
        <v/>
      </c>
      <c r="K57" s="64"/>
      <c r="L57" s="64"/>
      <c r="M57" s="64"/>
      <c r="N57" s="64"/>
      <c r="O57" s="64"/>
      <c r="P57" s="64"/>
      <c r="Q57" s="64"/>
      <c r="R57" s="64"/>
      <c r="S57" s="64"/>
      <c r="T57" s="64"/>
      <c r="U57" s="64"/>
      <c r="V57" s="64"/>
      <c r="W57" s="64"/>
      <c r="X57" s="64"/>
      <c r="Y57" s="64"/>
      <c r="Z57" s="64"/>
    </row>
    <row r="58" spans="1:26" s="53" customFormat="1">
      <c r="A58" s="57"/>
      <c r="B58" s="48"/>
      <c r="C58" s="57"/>
      <c r="D58" s="58">
        <f t="shared" si="2"/>
        <v>0</v>
      </c>
      <c r="E58" s="51"/>
      <c r="F58" s="51"/>
      <c r="G58" s="51"/>
      <c r="H58" s="51" t="str">
        <f t="shared" si="3"/>
        <v/>
      </c>
      <c r="K58" s="64"/>
      <c r="L58" s="64"/>
      <c r="M58" s="64"/>
      <c r="N58" s="64"/>
      <c r="O58" s="64"/>
      <c r="P58" s="64"/>
      <c r="Q58" s="64"/>
      <c r="R58" s="64"/>
      <c r="S58" s="64"/>
      <c r="T58" s="64"/>
      <c r="U58" s="64"/>
      <c r="V58" s="64"/>
      <c r="W58" s="64"/>
      <c r="X58" s="64"/>
      <c r="Y58" s="64"/>
      <c r="Z58" s="64"/>
    </row>
    <row r="59" spans="1:26" s="53" customFormat="1">
      <c r="A59" s="57"/>
      <c r="B59" s="51"/>
      <c r="C59" s="64"/>
      <c r="D59" s="58">
        <f t="shared" si="2"/>
        <v>0</v>
      </c>
      <c r="E59" s="51"/>
      <c r="F59" s="51"/>
      <c r="G59" s="51"/>
      <c r="H59" s="51" t="str">
        <f t="shared" si="3"/>
        <v/>
      </c>
      <c r="K59" s="64"/>
      <c r="L59" s="64"/>
      <c r="M59" s="64"/>
      <c r="N59" s="64"/>
      <c r="O59" s="64"/>
      <c r="P59" s="64"/>
      <c r="Q59" s="64"/>
      <c r="R59" s="64"/>
      <c r="S59" s="64"/>
      <c r="T59" s="64"/>
      <c r="U59" s="64"/>
      <c r="V59" s="64"/>
      <c r="W59" s="64"/>
      <c r="X59" s="64"/>
      <c r="Y59" s="64"/>
      <c r="Z59" s="64"/>
    </row>
    <row r="60" spans="1:26" s="53" customFormat="1">
      <c r="A60" s="57"/>
      <c r="B60" s="51"/>
      <c r="C60" s="64"/>
      <c r="D60" s="58">
        <f t="shared" si="2"/>
        <v>0</v>
      </c>
      <c r="E60" s="51"/>
      <c r="F60" s="51"/>
      <c r="G60" s="51"/>
      <c r="H60" s="51" t="str">
        <f t="shared" si="3"/>
        <v/>
      </c>
      <c r="K60" s="64"/>
      <c r="L60" s="64"/>
      <c r="M60" s="64"/>
      <c r="N60" s="64"/>
      <c r="O60" s="64"/>
      <c r="P60" s="64"/>
      <c r="Q60" s="64"/>
      <c r="R60" s="64"/>
      <c r="S60" s="64"/>
      <c r="T60" s="64"/>
      <c r="U60" s="64"/>
      <c r="V60" s="64"/>
      <c r="W60" s="64"/>
      <c r="X60" s="64"/>
      <c r="Y60" s="64"/>
      <c r="Z60" s="64"/>
    </row>
    <row r="61" spans="1:26" s="53" customFormat="1">
      <c r="A61" s="57"/>
      <c r="B61" s="51"/>
      <c r="C61" s="64"/>
      <c r="D61" s="58">
        <f t="shared" si="2"/>
        <v>0</v>
      </c>
      <c r="E61" s="51"/>
      <c r="F61" s="51"/>
      <c r="G61" s="51"/>
      <c r="H61" s="51"/>
      <c r="K61" s="64"/>
      <c r="L61" s="64"/>
      <c r="M61" s="64"/>
      <c r="N61" s="64"/>
      <c r="O61" s="64"/>
      <c r="P61" s="64"/>
      <c r="Q61" s="64"/>
      <c r="R61" s="64"/>
      <c r="S61" s="64"/>
      <c r="T61" s="64"/>
      <c r="U61" s="64"/>
      <c r="V61" s="64"/>
      <c r="W61" s="64"/>
      <c r="X61" s="64"/>
      <c r="Y61" s="64"/>
      <c r="Z61" s="64"/>
    </row>
    <row r="62" spans="1:26" s="53" customFormat="1">
      <c r="A62" s="57"/>
      <c r="B62" s="51"/>
      <c r="C62" s="64"/>
      <c r="D62" s="58"/>
      <c r="E62" s="51"/>
      <c r="F62" s="51"/>
      <c r="G62" s="51"/>
      <c r="H62" s="51"/>
      <c r="K62" s="64"/>
      <c r="L62" s="64"/>
      <c r="M62" s="64"/>
      <c r="N62" s="64"/>
      <c r="O62" s="64"/>
      <c r="P62" s="64"/>
      <c r="Q62" s="64"/>
      <c r="R62" s="64"/>
      <c r="S62" s="64"/>
      <c r="T62" s="64"/>
      <c r="U62" s="64"/>
      <c r="V62" s="64"/>
      <c r="W62" s="64"/>
      <c r="X62" s="64"/>
      <c r="Y62" s="64"/>
      <c r="Z62" s="64"/>
    </row>
    <row r="63" spans="1:26" s="53" customFormat="1">
      <c r="A63" s="57"/>
      <c r="B63" s="51"/>
      <c r="C63" s="64"/>
      <c r="D63" s="58"/>
      <c r="E63" s="51"/>
      <c r="F63" s="51"/>
      <c r="G63" s="51"/>
      <c r="H63" s="51"/>
      <c r="K63" s="64"/>
      <c r="L63" s="64"/>
      <c r="M63" s="64"/>
      <c r="N63" s="64"/>
      <c r="O63" s="64"/>
      <c r="P63" s="64"/>
      <c r="Q63" s="64"/>
      <c r="R63" s="64"/>
      <c r="S63" s="64"/>
      <c r="T63" s="64"/>
      <c r="U63" s="64"/>
      <c r="V63" s="64"/>
      <c r="W63" s="64"/>
      <c r="X63" s="64"/>
      <c r="Y63" s="64"/>
      <c r="Z63" s="64"/>
    </row>
    <row r="64" spans="1:26" s="53" customFormat="1">
      <c r="A64" s="57"/>
      <c r="B64" s="51"/>
      <c r="C64" s="64"/>
      <c r="D64" s="58"/>
      <c r="E64" s="51"/>
      <c r="F64" s="51"/>
      <c r="G64" s="51"/>
      <c r="H64" s="51"/>
      <c r="K64" s="64"/>
      <c r="L64" s="64"/>
      <c r="M64" s="64"/>
      <c r="N64" s="64"/>
      <c r="O64" s="64"/>
      <c r="P64" s="64"/>
      <c r="Q64" s="64"/>
      <c r="R64" s="64"/>
      <c r="S64" s="64"/>
      <c r="T64" s="64"/>
      <c r="U64" s="64"/>
      <c r="V64" s="64"/>
      <c r="W64" s="64"/>
      <c r="X64" s="64"/>
      <c r="Y64" s="64"/>
      <c r="Z64" s="64"/>
    </row>
    <row r="65" spans="1:26" s="58" customFormat="1">
      <c r="A65" s="57"/>
      <c r="B65" s="51"/>
      <c r="C65" s="64"/>
      <c r="E65" s="51"/>
      <c r="F65" s="51"/>
      <c r="G65" s="51"/>
      <c r="H65" s="51"/>
      <c r="I65" s="53"/>
      <c r="J65" s="53"/>
      <c r="K65" s="64"/>
      <c r="L65" s="64"/>
      <c r="M65" s="64"/>
      <c r="N65" s="64"/>
      <c r="O65" s="64"/>
      <c r="P65" s="64"/>
      <c r="Q65" s="64"/>
      <c r="R65" s="64"/>
      <c r="S65" s="64"/>
      <c r="T65" s="64"/>
      <c r="U65" s="64"/>
      <c r="V65" s="64"/>
      <c r="W65" s="64"/>
      <c r="X65" s="64"/>
      <c r="Y65" s="64"/>
      <c r="Z65" s="64"/>
    </row>
    <row r="66" spans="1:26" s="58" customFormat="1">
      <c r="A66" s="57"/>
      <c r="B66" s="51"/>
      <c r="C66" s="64"/>
      <c r="E66" s="51"/>
      <c r="F66" s="51"/>
      <c r="G66" s="51"/>
      <c r="H66" s="51"/>
      <c r="I66" s="53"/>
      <c r="J66" s="53"/>
      <c r="K66" s="64"/>
      <c r="L66" s="64"/>
      <c r="M66" s="64"/>
      <c r="N66" s="64"/>
      <c r="O66" s="64"/>
      <c r="P66" s="64"/>
      <c r="Q66" s="64"/>
      <c r="R66" s="64"/>
      <c r="S66" s="64"/>
      <c r="T66" s="64"/>
      <c r="U66" s="64"/>
      <c r="V66" s="64"/>
      <c r="W66" s="64"/>
      <c r="X66" s="64"/>
      <c r="Y66" s="64"/>
      <c r="Z66" s="64"/>
    </row>
    <row r="67" spans="1:26" s="58" customFormat="1">
      <c r="A67" s="57"/>
      <c r="B67" s="51"/>
      <c r="C67" s="64"/>
      <c r="E67" s="51"/>
      <c r="F67" s="51"/>
      <c r="G67" s="51"/>
      <c r="H67" s="51"/>
      <c r="I67" s="53"/>
      <c r="J67" s="53"/>
      <c r="K67" s="64"/>
      <c r="L67" s="64"/>
      <c r="M67" s="64"/>
      <c r="N67" s="64"/>
      <c r="O67" s="64"/>
      <c r="P67" s="64"/>
      <c r="Q67" s="64"/>
      <c r="R67" s="64"/>
      <c r="S67" s="64"/>
      <c r="T67" s="64"/>
      <c r="U67" s="64"/>
      <c r="V67" s="64"/>
      <c r="W67" s="64"/>
      <c r="X67" s="64"/>
      <c r="Y67" s="64"/>
      <c r="Z67" s="64"/>
    </row>
    <row r="68" spans="1:26" s="58" customFormat="1">
      <c r="A68" s="57"/>
      <c r="B68" s="51"/>
      <c r="C68" s="64"/>
      <c r="E68" s="51"/>
      <c r="F68" s="51"/>
      <c r="G68" s="51"/>
      <c r="H68" s="51"/>
      <c r="I68" s="53"/>
      <c r="J68" s="53"/>
      <c r="K68" s="64"/>
      <c r="L68" s="64"/>
      <c r="M68" s="64"/>
      <c r="N68" s="64"/>
      <c r="O68" s="64"/>
      <c r="P68" s="64"/>
      <c r="Q68" s="64"/>
      <c r="R68" s="64"/>
      <c r="S68" s="64"/>
      <c r="T68" s="64"/>
      <c r="U68" s="64"/>
      <c r="V68" s="64"/>
      <c r="W68" s="64"/>
      <c r="X68" s="64"/>
      <c r="Y68" s="64"/>
      <c r="Z68" s="64"/>
    </row>
    <row r="69" spans="1:26" s="58" customFormat="1">
      <c r="A69" s="57"/>
      <c r="B69" s="51"/>
      <c r="C69" s="64"/>
      <c r="E69" s="51"/>
      <c r="F69" s="51"/>
      <c r="G69" s="51"/>
      <c r="H69" s="51"/>
      <c r="I69" s="53"/>
      <c r="J69" s="53"/>
      <c r="K69" s="64"/>
      <c r="L69" s="64"/>
      <c r="M69" s="64"/>
      <c r="N69" s="64"/>
      <c r="O69" s="64"/>
      <c r="P69" s="64"/>
      <c r="Q69" s="64"/>
      <c r="R69" s="64"/>
      <c r="S69" s="64"/>
      <c r="T69" s="64"/>
      <c r="U69" s="64"/>
      <c r="V69" s="64"/>
      <c r="W69" s="64"/>
      <c r="X69" s="64"/>
      <c r="Y69" s="64"/>
      <c r="Z69" s="64"/>
    </row>
    <row r="70" spans="1:26" s="58" customFormat="1">
      <c r="A70" s="57"/>
      <c r="B70" s="51"/>
      <c r="C70" s="64"/>
      <c r="E70" s="51"/>
      <c r="F70" s="51"/>
      <c r="G70" s="51"/>
      <c r="H70" s="51"/>
      <c r="I70" s="53"/>
      <c r="J70" s="53"/>
      <c r="K70" s="64"/>
      <c r="L70" s="64"/>
      <c r="M70" s="64"/>
      <c r="N70" s="64"/>
      <c r="O70" s="64"/>
      <c r="P70" s="64"/>
      <c r="Q70" s="64"/>
      <c r="R70" s="64"/>
      <c r="S70" s="64"/>
      <c r="T70" s="64"/>
      <c r="U70" s="64"/>
      <c r="V70" s="64"/>
      <c r="W70" s="64"/>
      <c r="X70" s="64"/>
      <c r="Y70" s="64"/>
      <c r="Z70" s="64"/>
    </row>
    <row r="71" spans="1:26" s="58" customFormat="1">
      <c r="A71" s="57"/>
      <c r="B71" s="51"/>
      <c r="C71" s="64"/>
      <c r="E71" s="51"/>
      <c r="F71" s="51"/>
      <c r="G71" s="51"/>
      <c r="H71" s="51"/>
      <c r="I71" s="53"/>
      <c r="J71" s="53"/>
      <c r="K71" s="64"/>
      <c r="L71" s="64"/>
      <c r="M71" s="64"/>
      <c r="N71" s="64"/>
      <c r="O71" s="64"/>
      <c r="P71" s="64"/>
      <c r="Q71" s="64"/>
      <c r="R71" s="64"/>
      <c r="S71" s="64"/>
      <c r="T71" s="64"/>
      <c r="U71" s="64"/>
      <c r="V71" s="64"/>
      <c r="W71" s="64"/>
      <c r="X71" s="64"/>
      <c r="Y71" s="64"/>
      <c r="Z71" s="64"/>
    </row>
    <row r="72" spans="1:26" s="58" customFormat="1">
      <c r="A72" s="57"/>
      <c r="B72" s="51"/>
      <c r="C72" s="64"/>
      <c r="E72" s="51"/>
      <c r="F72" s="51"/>
      <c r="G72" s="51"/>
      <c r="H72" s="51"/>
      <c r="I72" s="53"/>
      <c r="J72" s="53"/>
      <c r="K72" s="64"/>
      <c r="L72" s="64"/>
      <c r="M72" s="64"/>
      <c r="N72" s="64"/>
      <c r="O72" s="64"/>
      <c r="P72" s="64"/>
      <c r="Q72" s="64"/>
      <c r="R72" s="64"/>
      <c r="S72" s="64"/>
      <c r="T72" s="64"/>
      <c r="U72" s="64"/>
      <c r="V72" s="64"/>
      <c r="W72" s="64"/>
      <c r="X72" s="64"/>
      <c r="Y72" s="64"/>
      <c r="Z72" s="64"/>
    </row>
    <row r="73" spans="1:26" s="58" customFormat="1">
      <c r="A73" s="57"/>
      <c r="B73" s="51"/>
      <c r="C73" s="64"/>
      <c r="E73" s="51"/>
      <c r="F73" s="51"/>
      <c r="G73" s="51"/>
      <c r="H73" s="51"/>
      <c r="I73" s="53"/>
      <c r="J73" s="53"/>
      <c r="K73" s="64"/>
      <c r="L73" s="64"/>
      <c r="M73" s="64"/>
      <c r="N73" s="64"/>
      <c r="O73" s="64"/>
      <c r="P73" s="64"/>
      <c r="Q73" s="64"/>
      <c r="R73" s="64"/>
      <c r="S73" s="64"/>
      <c r="T73" s="64"/>
      <c r="U73" s="64"/>
      <c r="V73" s="64"/>
      <c r="W73" s="64"/>
      <c r="X73" s="64"/>
      <c r="Y73" s="64"/>
      <c r="Z73" s="64"/>
    </row>
    <row r="74" spans="1:26" s="58" customFormat="1">
      <c r="A74" s="57"/>
      <c r="B74" s="51"/>
      <c r="C74" s="64"/>
      <c r="E74" s="51"/>
      <c r="F74" s="51"/>
      <c r="G74" s="51"/>
      <c r="H74" s="51"/>
      <c r="I74" s="53"/>
      <c r="J74" s="53"/>
      <c r="K74" s="64"/>
      <c r="L74" s="64"/>
      <c r="M74" s="64"/>
      <c r="N74" s="64"/>
      <c r="O74" s="64"/>
      <c r="P74" s="64"/>
      <c r="Q74" s="64"/>
      <c r="R74" s="64"/>
      <c r="S74" s="64"/>
      <c r="T74" s="64"/>
      <c r="U74" s="64"/>
      <c r="V74" s="64"/>
      <c r="W74" s="64"/>
      <c r="X74" s="64"/>
      <c r="Y74" s="64"/>
      <c r="Z74" s="64"/>
    </row>
    <row r="75" spans="1:26" s="58" customFormat="1">
      <c r="A75" s="57"/>
      <c r="B75" s="51"/>
      <c r="C75" s="64"/>
      <c r="E75" s="51"/>
      <c r="F75" s="51"/>
      <c r="G75" s="51"/>
      <c r="H75" s="51"/>
      <c r="I75" s="53"/>
      <c r="J75" s="53"/>
      <c r="K75" s="64"/>
      <c r="L75" s="64"/>
      <c r="M75" s="64"/>
      <c r="N75" s="64"/>
      <c r="O75" s="64"/>
      <c r="P75" s="64"/>
      <c r="Q75" s="64"/>
      <c r="R75" s="64"/>
      <c r="S75" s="64"/>
      <c r="T75" s="64"/>
      <c r="U75" s="64"/>
      <c r="V75" s="64"/>
      <c r="W75" s="64"/>
      <c r="X75" s="64"/>
      <c r="Y75" s="64"/>
      <c r="Z75" s="64"/>
    </row>
    <row r="76" spans="1:26" s="58" customFormat="1">
      <c r="A76" s="57"/>
      <c r="B76" s="51"/>
      <c r="C76" s="64"/>
      <c r="E76" s="51"/>
      <c r="F76" s="51"/>
      <c r="G76" s="51"/>
      <c r="H76" s="51"/>
      <c r="I76" s="53"/>
      <c r="J76" s="53"/>
      <c r="K76" s="64"/>
      <c r="L76" s="64"/>
      <c r="M76" s="64"/>
      <c r="N76" s="64"/>
      <c r="O76" s="64"/>
      <c r="P76" s="64"/>
      <c r="Q76" s="64"/>
      <c r="R76" s="64"/>
      <c r="S76" s="64"/>
      <c r="T76" s="64"/>
      <c r="U76" s="64"/>
      <c r="V76" s="64"/>
      <c r="W76" s="64"/>
      <c r="X76" s="64"/>
      <c r="Y76" s="64"/>
      <c r="Z76" s="64"/>
    </row>
    <row r="77" spans="1:26" s="58" customFormat="1">
      <c r="A77" s="57"/>
      <c r="B77" s="51"/>
      <c r="C77" s="64"/>
      <c r="E77" s="51"/>
      <c r="F77" s="51"/>
      <c r="G77" s="51"/>
      <c r="H77" s="51"/>
      <c r="I77" s="53"/>
      <c r="J77" s="53"/>
      <c r="K77" s="64"/>
      <c r="L77" s="64"/>
      <c r="M77" s="64"/>
      <c r="N77" s="64"/>
      <c r="O77" s="64"/>
      <c r="P77" s="64"/>
      <c r="Q77" s="64"/>
      <c r="R77" s="64"/>
      <c r="S77" s="64"/>
      <c r="T77" s="64"/>
      <c r="U77" s="64"/>
      <c r="V77" s="64"/>
      <c r="W77" s="64"/>
      <c r="X77" s="64"/>
      <c r="Y77" s="64"/>
      <c r="Z77" s="64"/>
    </row>
    <row r="78" spans="1:26" s="58" customFormat="1">
      <c r="A78" s="57"/>
      <c r="B78" s="51"/>
      <c r="C78" s="64"/>
      <c r="E78" s="51"/>
      <c r="F78" s="51"/>
      <c r="G78" s="51"/>
      <c r="H78" s="51"/>
      <c r="I78" s="53"/>
      <c r="J78" s="53"/>
      <c r="K78" s="64"/>
      <c r="L78" s="64"/>
      <c r="M78" s="64"/>
      <c r="N78" s="64"/>
      <c r="O78" s="64"/>
      <c r="P78" s="64"/>
      <c r="Q78" s="64"/>
      <c r="R78" s="64"/>
      <c r="S78" s="64"/>
      <c r="T78" s="64"/>
      <c r="U78" s="64"/>
      <c r="V78" s="64"/>
      <c r="W78" s="64"/>
      <c r="X78" s="64"/>
      <c r="Y78" s="64"/>
      <c r="Z78" s="64"/>
    </row>
    <row r="79" spans="1:26" s="58" customFormat="1">
      <c r="A79" s="57"/>
      <c r="B79" s="51"/>
      <c r="C79" s="64"/>
      <c r="E79" s="51"/>
      <c r="F79" s="51"/>
      <c r="G79" s="51"/>
      <c r="H79" s="51"/>
      <c r="I79" s="53"/>
      <c r="J79" s="53"/>
      <c r="K79" s="64"/>
      <c r="L79" s="64"/>
      <c r="M79" s="64"/>
      <c r="N79" s="64"/>
      <c r="O79" s="64"/>
      <c r="P79" s="64"/>
      <c r="Q79" s="64"/>
      <c r="R79" s="64"/>
      <c r="S79" s="64"/>
      <c r="T79" s="64"/>
      <c r="U79" s="64"/>
      <c r="V79" s="64"/>
      <c r="W79" s="64"/>
      <c r="X79" s="64"/>
      <c r="Y79" s="64"/>
      <c r="Z79" s="64"/>
    </row>
    <row r="80" spans="1:26" s="58" customFormat="1">
      <c r="A80" s="57"/>
      <c r="B80" s="51"/>
      <c r="C80" s="64"/>
      <c r="E80" s="51"/>
      <c r="F80" s="51"/>
      <c r="G80" s="51"/>
      <c r="H80" s="51"/>
      <c r="I80" s="53"/>
      <c r="J80" s="53"/>
      <c r="K80" s="64"/>
      <c r="L80" s="64"/>
      <c r="M80" s="64"/>
      <c r="N80" s="64"/>
      <c r="O80" s="64"/>
      <c r="P80" s="64"/>
      <c r="Q80" s="64"/>
      <c r="R80" s="64"/>
      <c r="S80" s="64"/>
      <c r="T80" s="64"/>
      <c r="U80" s="64"/>
      <c r="V80" s="64"/>
      <c r="W80" s="64"/>
      <c r="X80" s="64"/>
      <c r="Y80" s="64"/>
      <c r="Z80" s="64"/>
    </row>
    <row r="81" spans="1:26" s="58" customFormat="1">
      <c r="A81" s="57"/>
      <c r="B81" s="51"/>
      <c r="C81" s="64"/>
      <c r="E81" s="51"/>
      <c r="F81" s="51"/>
      <c r="G81" s="51"/>
      <c r="H81" s="51"/>
      <c r="I81" s="53"/>
      <c r="J81" s="53"/>
      <c r="K81" s="64"/>
      <c r="L81" s="64"/>
      <c r="M81" s="64"/>
      <c r="N81" s="64"/>
      <c r="O81" s="64"/>
      <c r="P81" s="64"/>
      <c r="Q81" s="64"/>
      <c r="R81" s="64"/>
      <c r="S81" s="64"/>
      <c r="T81" s="64"/>
      <c r="U81" s="64"/>
      <c r="V81" s="64"/>
      <c r="W81" s="64"/>
      <c r="X81" s="64"/>
      <c r="Y81" s="64"/>
      <c r="Z81" s="64"/>
    </row>
    <row r="82" spans="1:26" s="58" customFormat="1">
      <c r="A82" s="57"/>
      <c r="B82" s="51"/>
      <c r="C82" s="64"/>
      <c r="E82" s="51"/>
      <c r="F82" s="51"/>
      <c r="G82" s="51"/>
      <c r="H82" s="51"/>
      <c r="I82" s="53"/>
      <c r="J82" s="53"/>
      <c r="K82" s="64"/>
      <c r="L82" s="64"/>
      <c r="M82" s="64"/>
      <c r="N82" s="64"/>
      <c r="O82" s="64"/>
      <c r="P82" s="64"/>
      <c r="Q82" s="64"/>
      <c r="R82" s="64"/>
      <c r="S82" s="64"/>
      <c r="T82" s="64"/>
      <c r="U82" s="64"/>
      <c r="V82" s="64"/>
      <c r="W82" s="64"/>
      <c r="X82" s="64"/>
      <c r="Y82" s="64"/>
      <c r="Z82" s="64"/>
    </row>
    <row r="83" spans="1:26" s="58" customFormat="1">
      <c r="A83" s="57"/>
      <c r="B83" s="51"/>
      <c r="C83" s="64"/>
      <c r="E83" s="51"/>
      <c r="F83" s="51"/>
      <c r="G83" s="51"/>
      <c r="H83" s="51"/>
      <c r="I83" s="53"/>
      <c r="J83" s="53"/>
      <c r="K83" s="64"/>
      <c r="L83" s="64"/>
      <c r="M83" s="64"/>
      <c r="N83" s="64"/>
      <c r="O83" s="64"/>
      <c r="P83" s="64"/>
      <c r="Q83" s="64"/>
      <c r="R83" s="64"/>
      <c r="S83" s="64"/>
      <c r="T83" s="64"/>
      <c r="U83" s="64"/>
      <c r="V83" s="64"/>
      <c r="W83" s="64"/>
      <c r="X83" s="64"/>
      <c r="Y83" s="64"/>
      <c r="Z83" s="64"/>
    </row>
    <row r="84" spans="1:26" s="58" customFormat="1">
      <c r="A84" s="57"/>
      <c r="B84" s="51"/>
      <c r="C84" s="64"/>
      <c r="E84" s="51"/>
      <c r="F84" s="51"/>
      <c r="G84" s="51"/>
      <c r="H84" s="51"/>
      <c r="I84" s="53"/>
      <c r="J84" s="53"/>
      <c r="K84" s="64"/>
      <c r="L84" s="64"/>
      <c r="M84" s="64"/>
      <c r="N84" s="64"/>
      <c r="O84" s="64"/>
      <c r="P84" s="64"/>
      <c r="Q84" s="64"/>
      <c r="R84" s="64"/>
      <c r="S84" s="64"/>
      <c r="T84" s="64"/>
      <c r="U84" s="64"/>
      <c r="V84" s="64"/>
      <c r="W84" s="64"/>
      <c r="X84" s="64"/>
      <c r="Y84" s="64"/>
      <c r="Z84" s="64"/>
    </row>
    <row r="85" spans="1:26" s="58" customFormat="1">
      <c r="A85" s="57"/>
      <c r="B85" s="51"/>
      <c r="C85" s="64"/>
      <c r="E85" s="51"/>
      <c r="F85" s="51"/>
      <c r="G85" s="51"/>
      <c r="H85" s="51"/>
      <c r="I85" s="53"/>
      <c r="J85" s="53"/>
      <c r="K85" s="64"/>
      <c r="L85" s="64"/>
      <c r="M85" s="64"/>
      <c r="N85" s="64"/>
      <c r="O85" s="64"/>
      <c r="P85" s="64"/>
      <c r="Q85" s="64"/>
      <c r="R85" s="64"/>
      <c r="S85" s="64"/>
      <c r="T85" s="64"/>
      <c r="U85" s="64"/>
      <c r="V85" s="64"/>
      <c r="W85" s="64"/>
      <c r="X85" s="64"/>
      <c r="Y85" s="64"/>
      <c r="Z85" s="64"/>
    </row>
    <row r="86" spans="1:26" s="58" customFormat="1">
      <c r="A86" s="57"/>
      <c r="B86" s="51"/>
      <c r="C86" s="64"/>
      <c r="E86" s="51"/>
      <c r="F86" s="51"/>
      <c r="G86" s="51"/>
      <c r="H86" s="51"/>
      <c r="I86" s="53"/>
      <c r="J86" s="53"/>
      <c r="K86" s="64"/>
      <c r="L86" s="64"/>
      <c r="M86" s="64"/>
      <c r="N86" s="64"/>
      <c r="O86" s="64"/>
      <c r="P86" s="64"/>
      <c r="Q86" s="64"/>
      <c r="R86" s="64"/>
      <c r="S86" s="64"/>
      <c r="T86" s="64"/>
      <c r="U86" s="64"/>
      <c r="V86" s="64"/>
      <c r="W86" s="64"/>
      <c r="X86" s="64"/>
      <c r="Y86" s="64"/>
      <c r="Z86" s="64"/>
    </row>
    <row r="87" spans="1:26" s="58" customFormat="1">
      <c r="A87" s="57"/>
      <c r="B87" s="51"/>
      <c r="C87" s="64"/>
      <c r="E87" s="51"/>
      <c r="F87" s="51"/>
      <c r="G87" s="51"/>
      <c r="H87" s="51"/>
      <c r="I87" s="53"/>
      <c r="J87" s="53"/>
      <c r="K87" s="64"/>
      <c r="L87" s="64"/>
      <c r="M87" s="64"/>
      <c r="N87" s="64"/>
      <c r="O87" s="64"/>
      <c r="P87" s="64"/>
      <c r="Q87" s="64"/>
      <c r="R87" s="64"/>
      <c r="S87" s="64"/>
      <c r="T87" s="64"/>
      <c r="U87" s="64"/>
      <c r="V87" s="64"/>
      <c r="W87" s="64"/>
      <c r="X87" s="64"/>
      <c r="Y87" s="64"/>
      <c r="Z87" s="64"/>
    </row>
    <row r="88" spans="1:26" s="58" customFormat="1">
      <c r="A88" s="57"/>
      <c r="B88" s="51"/>
      <c r="C88" s="64"/>
      <c r="E88" s="51"/>
      <c r="F88" s="51"/>
      <c r="G88" s="51"/>
      <c r="H88" s="51"/>
      <c r="I88" s="53"/>
      <c r="J88" s="53"/>
      <c r="K88" s="64"/>
      <c r="L88" s="64"/>
      <c r="M88" s="64"/>
      <c r="N88" s="64"/>
      <c r="O88" s="64"/>
      <c r="P88" s="64"/>
      <c r="Q88" s="64"/>
      <c r="R88" s="64"/>
      <c r="S88" s="64"/>
      <c r="T88" s="64"/>
      <c r="U88" s="64"/>
      <c r="V88" s="64"/>
      <c r="W88" s="64"/>
      <c r="X88" s="64"/>
      <c r="Y88" s="64"/>
      <c r="Z88" s="64"/>
    </row>
    <row r="89" spans="1:26" s="58" customFormat="1">
      <c r="A89" s="57"/>
      <c r="B89" s="51"/>
      <c r="C89" s="64"/>
      <c r="E89" s="51"/>
      <c r="F89" s="51"/>
      <c r="G89" s="51"/>
      <c r="H89" s="51"/>
      <c r="I89" s="53"/>
      <c r="J89" s="53"/>
      <c r="K89" s="64"/>
      <c r="L89" s="64"/>
      <c r="M89" s="64"/>
      <c r="N89" s="64"/>
      <c r="O89" s="64"/>
      <c r="P89" s="64"/>
      <c r="Q89" s="64"/>
      <c r="R89" s="64"/>
      <c r="S89" s="64"/>
      <c r="T89" s="64"/>
      <c r="U89" s="64"/>
      <c r="V89" s="64"/>
      <c r="W89" s="64"/>
      <c r="X89" s="64"/>
      <c r="Y89" s="64"/>
      <c r="Z89" s="64"/>
    </row>
    <row r="90" spans="1:26" s="58" customFormat="1">
      <c r="A90" s="57"/>
      <c r="B90" s="51"/>
      <c r="C90" s="64"/>
      <c r="E90" s="51"/>
      <c r="F90" s="51"/>
      <c r="G90" s="51"/>
      <c r="H90" s="51"/>
      <c r="I90" s="53"/>
      <c r="J90" s="53"/>
      <c r="K90" s="64"/>
      <c r="L90" s="64"/>
      <c r="M90" s="64"/>
      <c r="N90" s="64"/>
      <c r="O90" s="64"/>
      <c r="P90" s="64"/>
      <c r="Q90" s="64"/>
      <c r="R90" s="64"/>
      <c r="S90" s="64"/>
      <c r="T90" s="64"/>
      <c r="U90" s="64"/>
      <c r="V90" s="64"/>
      <c r="W90" s="64"/>
      <c r="X90" s="64"/>
      <c r="Y90" s="64"/>
      <c r="Z90" s="64"/>
    </row>
    <row r="91" spans="1:26" s="58" customFormat="1">
      <c r="A91" s="57"/>
      <c r="B91" s="51"/>
      <c r="C91" s="64"/>
      <c r="E91" s="51"/>
      <c r="F91" s="51"/>
      <c r="G91" s="51"/>
      <c r="H91" s="51"/>
      <c r="I91" s="53"/>
      <c r="J91" s="53"/>
      <c r="K91" s="64"/>
      <c r="L91" s="64"/>
      <c r="M91" s="64"/>
      <c r="N91" s="64"/>
      <c r="O91" s="64"/>
      <c r="P91" s="64"/>
      <c r="Q91" s="64"/>
      <c r="R91" s="64"/>
      <c r="S91" s="64"/>
      <c r="T91" s="64"/>
      <c r="U91" s="64"/>
      <c r="V91" s="64"/>
      <c r="W91" s="64"/>
      <c r="X91" s="64"/>
      <c r="Y91" s="64"/>
      <c r="Z91" s="64"/>
    </row>
    <row r="92" spans="1:26" s="58" customFormat="1">
      <c r="A92" s="57"/>
      <c r="B92" s="51"/>
      <c r="C92" s="64"/>
      <c r="E92" s="51"/>
      <c r="F92" s="51"/>
      <c r="G92" s="51"/>
      <c r="H92" s="51"/>
      <c r="I92" s="53"/>
      <c r="J92" s="53"/>
      <c r="K92" s="64"/>
      <c r="L92" s="64"/>
      <c r="M92" s="64"/>
      <c r="N92" s="64"/>
      <c r="O92" s="64"/>
      <c r="P92" s="64"/>
      <c r="Q92" s="64"/>
      <c r="R92" s="64"/>
      <c r="S92" s="64"/>
      <c r="T92" s="64"/>
      <c r="U92" s="64"/>
      <c r="V92" s="64"/>
      <c r="W92" s="64"/>
      <c r="X92" s="64"/>
      <c r="Y92" s="64"/>
      <c r="Z92" s="64"/>
    </row>
    <row r="93" spans="1:26" s="58" customFormat="1">
      <c r="A93" s="57"/>
      <c r="B93" s="51"/>
      <c r="C93" s="64"/>
      <c r="E93" s="51"/>
      <c r="F93" s="51"/>
      <c r="G93" s="51"/>
      <c r="H93" s="51"/>
      <c r="I93" s="53"/>
      <c r="J93" s="53"/>
      <c r="K93" s="64"/>
      <c r="L93" s="64"/>
      <c r="M93" s="64"/>
      <c r="N93" s="64"/>
      <c r="O93" s="64"/>
      <c r="P93" s="64"/>
      <c r="Q93" s="64"/>
      <c r="R93" s="64"/>
      <c r="S93" s="64"/>
      <c r="T93" s="64"/>
      <c r="U93" s="64"/>
      <c r="V93" s="64"/>
      <c r="W93" s="64"/>
      <c r="X93" s="64"/>
      <c r="Y93" s="64"/>
      <c r="Z93" s="64"/>
    </row>
    <row r="94" spans="1:26" s="58" customFormat="1">
      <c r="A94" s="57"/>
      <c r="B94" s="51"/>
      <c r="C94" s="64"/>
      <c r="E94" s="51"/>
      <c r="F94" s="51"/>
      <c r="G94" s="51"/>
      <c r="H94" s="51"/>
      <c r="I94" s="53"/>
      <c r="J94" s="53"/>
      <c r="K94" s="64"/>
      <c r="L94" s="64"/>
      <c r="M94" s="64"/>
      <c r="N94" s="64"/>
      <c r="O94" s="64"/>
      <c r="P94" s="64"/>
      <c r="Q94" s="64"/>
      <c r="R94" s="64"/>
      <c r="S94" s="64"/>
      <c r="T94" s="64"/>
      <c r="U94" s="64"/>
      <c r="V94" s="64"/>
      <c r="W94" s="64"/>
      <c r="X94" s="64"/>
      <c r="Y94" s="64"/>
      <c r="Z94" s="64"/>
    </row>
    <row r="95" spans="1:26" s="58" customFormat="1">
      <c r="A95" s="57"/>
      <c r="B95" s="51"/>
      <c r="C95" s="64"/>
      <c r="E95" s="51"/>
      <c r="F95" s="51"/>
      <c r="G95" s="51"/>
      <c r="H95" s="51"/>
      <c r="I95" s="53"/>
      <c r="J95" s="53"/>
      <c r="K95" s="64"/>
      <c r="L95" s="64"/>
      <c r="M95" s="64"/>
      <c r="N95" s="64"/>
      <c r="O95" s="64"/>
      <c r="P95" s="64"/>
      <c r="Q95" s="64"/>
      <c r="R95" s="64"/>
      <c r="S95" s="64"/>
      <c r="T95" s="64"/>
      <c r="U95" s="64"/>
      <c r="V95" s="64"/>
      <c r="W95" s="64"/>
      <c r="X95" s="64"/>
      <c r="Y95" s="64"/>
      <c r="Z95" s="64"/>
    </row>
    <row r="96" spans="1:26" s="58" customFormat="1">
      <c r="A96" s="57"/>
      <c r="B96" s="51"/>
      <c r="C96" s="64"/>
      <c r="E96" s="51"/>
      <c r="F96" s="51"/>
      <c r="G96" s="51"/>
      <c r="H96" s="51"/>
      <c r="I96" s="53"/>
      <c r="J96" s="53"/>
      <c r="K96" s="64"/>
      <c r="L96" s="64"/>
      <c r="M96" s="64"/>
      <c r="N96" s="64"/>
      <c r="O96" s="64"/>
      <c r="P96" s="64"/>
      <c r="Q96" s="64"/>
      <c r="R96" s="64"/>
      <c r="S96" s="64"/>
      <c r="T96" s="64"/>
      <c r="U96" s="64"/>
      <c r="V96" s="64"/>
      <c r="W96" s="64"/>
      <c r="X96" s="64"/>
      <c r="Y96" s="64"/>
      <c r="Z96" s="64"/>
    </row>
    <row r="97" spans="1:26" s="58" customFormat="1">
      <c r="A97" s="57"/>
      <c r="B97" s="51"/>
      <c r="C97" s="64"/>
      <c r="E97" s="51"/>
      <c r="F97" s="51"/>
      <c r="G97" s="51"/>
      <c r="H97" s="51"/>
      <c r="I97" s="53"/>
      <c r="J97" s="53"/>
      <c r="K97" s="64"/>
      <c r="L97" s="64"/>
      <c r="M97" s="64"/>
      <c r="N97" s="64"/>
      <c r="O97" s="64"/>
      <c r="P97" s="64"/>
      <c r="Q97" s="64"/>
      <c r="R97" s="64"/>
      <c r="S97" s="64"/>
      <c r="T97" s="64"/>
      <c r="U97" s="64"/>
      <c r="V97" s="64"/>
      <c r="W97" s="64"/>
      <c r="X97" s="64"/>
      <c r="Y97" s="64"/>
      <c r="Z97" s="64"/>
    </row>
    <row r="98" spans="1:26" s="58" customFormat="1">
      <c r="A98" s="57"/>
      <c r="B98" s="51"/>
      <c r="C98" s="64"/>
      <c r="E98" s="51"/>
      <c r="F98" s="51"/>
      <c r="G98" s="51"/>
      <c r="H98" s="51"/>
      <c r="I98" s="53"/>
      <c r="J98" s="53"/>
      <c r="K98" s="64"/>
      <c r="L98" s="64"/>
      <c r="M98" s="64"/>
      <c r="N98" s="64"/>
      <c r="O98" s="64"/>
      <c r="P98" s="64"/>
      <c r="Q98" s="64"/>
      <c r="R98" s="64"/>
      <c r="S98" s="64"/>
      <c r="T98" s="64"/>
      <c r="U98" s="64"/>
      <c r="V98" s="64"/>
      <c r="W98" s="64"/>
      <c r="X98" s="64"/>
      <c r="Y98" s="64"/>
      <c r="Z98" s="64"/>
    </row>
    <row r="99" spans="1:26" s="58" customFormat="1">
      <c r="A99" s="57"/>
      <c r="B99" s="51"/>
      <c r="C99" s="64"/>
      <c r="E99" s="51"/>
      <c r="F99" s="51"/>
      <c r="G99" s="51"/>
      <c r="H99" s="51"/>
      <c r="I99" s="53"/>
      <c r="J99" s="53"/>
      <c r="K99" s="64"/>
      <c r="L99" s="64"/>
      <c r="M99" s="64"/>
      <c r="N99" s="64"/>
      <c r="O99" s="64"/>
      <c r="P99" s="64"/>
      <c r="Q99" s="64"/>
      <c r="R99" s="64"/>
      <c r="S99" s="64"/>
      <c r="T99" s="64"/>
      <c r="U99" s="64"/>
      <c r="V99" s="64"/>
      <c r="W99" s="64"/>
      <c r="X99" s="64"/>
      <c r="Y99" s="64"/>
      <c r="Z99" s="64"/>
    </row>
  </sheetData>
  <pageMargins left="0.7" right="0.7" top="0.75" bottom="0.75" header="0.3" footer="0.3"/>
  <pageSetup orientation="portrait"/>
  <headerFooter alignWithMargins="0"/>
  <legacyDrawing r:id="rId1"/>
</worksheet>
</file>

<file path=xl/worksheets/sheet5.xml><?xml version="1.0" encoding="utf-8"?>
<worksheet xmlns="http://schemas.openxmlformats.org/spreadsheetml/2006/main" xmlns:r="http://schemas.openxmlformats.org/officeDocument/2006/relationships">
  <sheetPr codeName="Sheet16"/>
  <dimension ref="A1:M28"/>
  <sheetViews>
    <sheetView topLeftCell="K1" workbookViewId="0">
      <selection activeCell="J9" sqref="J9"/>
    </sheetView>
  </sheetViews>
  <sheetFormatPr defaultColWidth="7.5" defaultRowHeight="14.25"/>
  <cols>
    <col min="1" max="2" width="7.5" style="161" customWidth="1"/>
    <col min="3" max="5" width="6" style="161" customWidth="1"/>
    <col min="6" max="6" width="7" style="180" customWidth="1"/>
    <col min="7" max="7" width="7.5" style="181" customWidth="1"/>
    <col min="8" max="8" width="7.5" style="161" customWidth="1"/>
    <col min="9" max="11" width="6" style="161" customWidth="1"/>
    <col min="12" max="12" width="7" style="161" customWidth="1"/>
    <col min="13" max="16384" width="7.5" style="161"/>
  </cols>
  <sheetData>
    <row r="1" spans="1:13" ht="45.75" customHeight="1">
      <c r="A1" s="227"/>
      <c r="B1" s="227"/>
      <c r="C1" s="227"/>
      <c r="D1" s="227"/>
      <c r="E1" s="227"/>
      <c r="F1" s="227"/>
      <c r="G1" s="227"/>
      <c r="H1" s="227"/>
      <c r="I1" s="227"/>
      <c r="J1" s="227"/>
      <c r="K1" s="227"/>
      <c r="L1" s="228"/>
    </row>
    <row r="2" spans="1:13" s="165" customFormat="1" ht="15.75" thickBot="1">
      <c r="A2" s="162" t="s">
        <v>85</v>
      </c>
      <c r="B2" s="162" t="s">
        <v>22</v>
      </c>
      <c r="C2" s="162" t="s">
        <v>23</v>
      </c>
      <c r="D2" s="162" t="s">
        <v>24</v>
      </c>
      <c r="E2" s="162" t="s">
        <v>25</v>
      </c>
      <c r="F2" s="163" t="s">
        <v>26</v>
      </c>
      <c r="G2" s="164" t="s">
        <v>85</v>
      </c>
      <c r="H2" s="162" t="s">
        <v>22</v>
      </c>
      <c r="I2" s="162" t="s">
        <v>23</v>
      </c>
      <c r="J2" s="162" t="s">
        <v>24</v>
      </c>
      <c r="K2" s="162" t="s">
        <v>25</v>
      </c>
      <c r="L2" s="162" t="s">
        <v>26</v>
      </c>
    </row>
    <row r="3" spans="1:13" s="171" customFormat="1" ht="15.75" thickTop="1">
      <c r="A3" s="166" t="str">
        <f>IF('Scoring Summary'!B9="","",'Scoring Summary'!B9)</f>
        <v/>
      </c>
      <c r="B3" s="166" t="str">
        <f>IF(A3="","",'Scoring Summary'!D9)</f>
        <v/>
      </c>
      <c r="C3" s="167" t="str">
        <f>IF(B3="","",'Scoring Summary'!E9)</f>
        <v/>
      </c>
      <c r="D3" s="167" t="str">
        <f>IF(C3="","",'Scoring Summary'!F9)</f>
        <v/>
      </c>
      <c r="E3" s="167" t="str">
        <f>IF(D3="","",'Scoring Summary'!G9)</f>
        <v/>
      </c>
      <c r="F3" s="168" t="str">
        <f>'Scoring Summary'!H9</f>
        <v/>
      </c>
      <c r="G3" s="169" t="str">
        <f>IF('Scoring Summary'!B29="","",'Scoring Summary'!B29)</f>
        <v/>
      </c>
      <c r="H3" s="166" t="str">
        <f>IF(G3="","",'Scoring Summary'!D29)</f>
        <v/>
      </c>
      <c r="I3" s="167" t="str">
        <f>IF(H3="","",'Scoring Summary'!E29)</f>
        <v/>
      </c>
      <c r="J3" s="167" t="str">
        <f>IF(I3="","",'Scoring Summary'!F29)</f>
        <v/>
      </c>
      <c r="K3" s="167" t="str">
        <f>IF(J3="","",'Scoring Summary'!G29)</f>
        <v/>
      </c>
      <c r="L3" s="170" t="str">
        <f>'Scoring Summary'!H29</f>
        <v/>
      </c>
    </row>
    <row r="4" spans="1:13" ht="15">
      <c r="A4" s="166" t="str">
        <f>IF('Scoring Summary'!B10="","",'Scoring Summary'!B10)</f>
        <v/>
      </c>
      <c r="B4" s="166" t="str">
        <f>IF(A4="","",'Scoring Summary'!D10)</f>
        <v/>
      </c>
      <c r="C4" s="167" t="str">
        <f>IF(B4="","",'Scoring Summary'!E10)</f>
        <v/>
      </c>
      <c r="D4" s="167" t="str">
        <f>IF(C4="","",'Scoring Summary'!F10)</f>
        <v/>
      </c>
      <c r="E4" s="167" t="str">
        <f>IF(D4="","",'Scoring Summary'!G10)</f>
        <v/>
      </c>
      <c r="F4" s="168" t="str">
        <f>'Scoring Summary'!H10</f>
        <v/>
      </c>
      <c r="G4" s="169" t="str">
        <f>IF('Scoring Summary'!B30="","",'Scoring Summary'!B30)</f>
        <v/>
      </c>
      <c r="H4" s="166" t="str">
        <f>IF(G4="","",'Scoring Summary'!D30)</f>
        <v/>
      </c>
      <c r="I4" s="167" t="str">
        <f>IF(H4="","",'Scoring Summary'!E30)</f>
        <v/>
      </c>
      <c r="J4" s="167" t="str">
        <f>IF(I4="","",'Scoring Summary'!F30)</f>
        <v/>
      </c>
      <c r="K4" s="167" t="str">
        <f>IF(J4="","",'Scoring Summary'!G30)</f>
        <v/>
      </c>
      <c r="L4" s="170" t="str">
        <f>'Scoring Summary'!H30</f>
        <v/>
      </c>
    </row>
    <row r="5" spans="1:13" ht="15">
      <c r="A5" s="166" t="str">
        <f>IF('Scoring Summary'!B11="","",'Scoring Summary'!B11)</f>
        <v/>
      </c>
      <c r="B5" s="166" t="str">
        <f>IF(A5="","",'Scoring Summary'!D11)</f>
        <v/>
      </c>
      <c r="C5" s="167" t="str">
        <f>IF(B5="","",'Scoring Summary'!E11)</f>
        <v/>
      </c>
      <c r="D5" s="167" t="str">
        <f>IF(C5="","",'Scoring Summary'!F11)</f>
        <v/>
      </c>
      <c r="E5" s="167" t="str">
        <f>IF(D5="","",'Scoring Summary'!G11)</f>
        <v/>
      </c>
      <c r="F5" s="168" t="str">
        <f>'Scoring Summary'!H11</f>
        <v/>
      </c>
      <c r="G5" s="169" t="str">
        <f>IF('Scoring Summary'!B31="","",'Scoring Summary'!B31)</f>
        <v/>
      </c>
      <c r="H5" s="166" t="str">
        <f>IF(G5="","",'Scoring Summary'!D31)</f>
        <v/>
      </c>
      <c r="I5" s="167" t="str">
        <f>IF(H5="","",'Scoring Summary'!E31)</f>
        <v/>
      </c>
      <c r="J5" s="167" t="str">
        <f>IF(I5="","",'Scoring Summary'!F31)</f>
        <v/>
      </c>
      <c r="K5" s="167" t="str">
        <f>IF(J5="","",'Scoring Summary'!G31)</f>
        <v/>
      </c>
      <c r="L5" s="170" t="str">
        <f>'Scoring Summary'!H31</f>
        <v/>
      </c>
    </row>
    <row r="6" spans="1:13" ht="15">
      <c r="A6" s="166" t="str">
        <f>IF('Scoring Summary'!B12="","",'Scoring Summary'!B12)</f>
        <v/>
      </c>
      <c r="B6" s="166" t="str">
        <f>IF(A6="","",'Scoring Summary'!D12)</f>
        <v/>
      </c>
      <c r="C6" s="167" t="str">
        <f>IF(B6="","",'Scoring Summary'!E12)</f>
        <v/>
      </c>
      <c r="D6" s="167" t="str">
        <f>IF(C6="","",'Scoring Summary'!F12)</f>
        <v/>
      </c>
      <c r="E6" s="167" t="str">
        <f>IF(D6="","",'Scoring Summary'!G12)</f>
        <v/>
      </c>
      <c r="F6" s="168" t="str">
        <f>'Scoring Summary'!H12</f>
        <v/>
      </c>
      <c r="G6" s="169" t="str">
        <f>IF('Scoring Summary'!B32="","",'Scoring Summary'!B32)</f>
        <v/>
      </c>
      <c r="H6" s="166" t="str">
        <f>IF(G6="","",'Scoring Summary'!D32)</f>
        <v/>
      </c>
      <c r="I6" s="167" t="str">
        <f>IF(H6="","",'Scoring Summary'!E32)</f>
        <v/>
      </c>
      <c r="J6" s="167" t="str">
        <f>IF(I6="","",'Scoring Summary'!F32)</f>
        <v/>
      </c>
      <c r="K6" s="167" t="str">
        <f>IF(J6="","",'Scoring Summary'!G32)</f>
        <v/>
      </c>
      <c r="L6" s="170" t="str">
        <f>'Scoring Summary'!H32</f>
        <v/>
      </c>
    </row>
    <row r="7" spans="1:13" ht="15">
      <c r="A7" s="166" t="str">
        <f>IF('Scoring Summary'!B13="","",'Scoring Summary'!B13)</f>
        <v/>
      </c>
      <c r="B7" s="166" t="str">
        <f>IF(A7="","",'Scoring Summary'!D13)</f>
        <v/>
      </c>
      <c r="C7" s="167" t="str">
        <f>IF(B7="","",'Scoring Summary'!E13)</f>
        <v/>
      </c>
      <c r="D7" s="167" t="str">
        <f>IF(C7="","",'Scoring Summary'!F13)</f>
        <v/>
      </c>
      <c r="E7" s="167" t="str">
        <f>IF(D7="","",'Scoring Summary'!G13)</f>
        <v/>
      </c>
      <c r="F7" s="168" t="str">
        <f>'Scoring Summary'!H13</f>
        <v/>
      </c>
      <c r="G7" s="169" t="str">
        <f>IF('Scoring Summary'!B33="","",'Scoring Summary'!B33)</f>
        <v/>
      </c>
      <c r="H7" s="166" t="str">
        <f>IF(G7="","",'Scoring Summary'!D33)</f>
        <v/>
      </c>
      <c r="I7" s="167" t="str">
        <f>IF(H7="","",'Scoring Summary'!E33)</f>
        <v/>
      </c>
      <c r="J7" s="167" t="str">
        <f>IF(I7="","",'Scoring Summary'!F33)</f>
        <v/>
      </c>
      <c r="K7" s="167" t="str">
        <f>IF(J7="","",'Scoring Summary'!G33)</f>
        <v/>
      </c>
      <c r="L7" s="170" t="str">
        <f>'Scoring Summary'!H33</f>
        <v/>
      </c>
    </row>
    <row r="8" spans="1:13" ht="15">
      <c r="A8" s="166" t="str">
        <f>IF('Scoring Summary'!B14="","",'Scoring Summary'!B14)</f>
        <v/>
      </c>
      <c r="B8" s="166" t="str">
        <f>IF(A8="","",'Scoring Summary'!D14)</f>
        <v/>
      </c>
      <c r="C8" s="167" t="str">
        <f>IF(B8="","",'Scoring Summary'!E14)</f>
        <v/>
      </c>
      <c r="D8" s="167" t="str">
        <f>IF(C8="","",'Scoring Summary'!F14)</f>
        <v/>
      </c>
      <c r="E8" s="167" t="str">
        <f>IF(D8="","",'Scoring Summary'!G14)</f>
        <v/>
      </c>
      <c r="F8" s="168" t="str">
        <f>'Scoring Summary'!H14</f>
        <v/>
      </c>
      <c r="G8" s="169" t="str">
        <f>IF('Scoring Summary'!B34="","",'Scoring Summary'!B34)</f>
        <v/>
      </c>
      <c r="H8" s="166" t="str">
        <f>IF(G8="","",'Scoring Summary'!D34)</f>
        <v/>
      </c>
      <c r="I8" s="167" t="str">
        <f>IF(H8="","",'Scoring Summary'!E34)</f>
        <v/>
      </c>
      <c r="J8" s="167" t="str">
        <f>IF(I8="","",'Scoring Summary'!F34)</f>
        <v/>
      </c>
      <c r="K8" s="167" t="str">
        <f>IF(J8="","",'Scoring Summary'!G34)</f>
        <v/>
      </c>
      <c r="L8" s="170" t="str">
        <f>'Scoring Summary'!H34</f>
        <v/>
      </c>
    </row>
    <row r="9" spans="1:13" ht="15">
      <c r="A9" s="166" t="str">
        <f>IF('Scoring Summary'!B15="","",'Scoring Summary'!B15)</f>
        <v/>
      </c>
      <c r="B9" s="166" t="str">
        <f>IF(A9="","",'Scoring Summary'!D15)</f>
        <v/>
      </c>
      <c r="C9" s="167" t="str">
        <f>IF(B9="","",'Scoring Summary'!E15)</f>
        <v/>
      </c>
      <c r="D9" s="167" t="str">
        <f>IF(C9="","",'Scoring Summary'!F15)</f>
        <v/>
      </c>
      <c r="E9" s="167" t="str">
        <f>IF(D9="","",'Scoring Summary'!G15)</f>
        <v/>
      </c>
      <c r="F9" s="168" t="str">
        <f>'Scoring Summary'!H15</f>
        <v/>
      </c>
      <c r="G9" s="169" t="str">
        <f>IF('Scoring Summary'!B35="","",'Scoring Summary'!B35)</f>
        <v/>
      </c>
      <c r="H9" s="166" t="str">
        <f>IF(G9="","",'Scoring Summary'!D35)</f>
        <v/>
      </c>
      <c r="I9" s="167" t="str">
        <f>IF(H9="","",'Scoring Summary'!E35)</f>
        <v/>
      </c>
      <c r="J9" s="167" t="str">
        <f>IF(I9="","",'Scoring Summary'!F35)</f>
        <v/>
      </c>
      <c r="K9" s="167" t="str">
        <f>IF(J9="","",'Scoring Summary'!G35)</f>
        <v/>
      </c>
      <c r="L9" s="170" t="str">
        <f>'Scoring Summary'!H35</f>
        <v/>
      </c>
    </row>
    <row r="10" spans="1:13" ht="15">
      <c r="A10" s="166" t="str">
        <f>IF('Scoring Summary'!B16="","",'Scoring Summary'!B16)</f>
        <v/>
      </c>
      <c r="B10" s="166" t="str">
        <f>IF(A10="","",'Scoring Summary'!D16)</f>
        <v/>
      </c>
      <c r="C10" s="167" t="str">
        <f>IF(B10="","",'Scoring Summary'!E16)</f>
        <v/>
      </c>
      <c r="D10" s="167" t="str">
        <f>IF(C10="","",'Scoring Summary'!F16)</f>
        <v/>
      </c>
      <c r="E10" s="167" t="str">
        <f>IF(D10="","",'Scoring Summary'!G16)</f>
        <v/>
      </c>
      <c r="F10" s="168" t="str">
        <f>'Scoring Summary'!H16</f>
        <v/>
      </c>
      <c r="G10" s="169" t="str">
        <f>IF('Scoring Summary'!B36="","",'Scoring Summary'!B36)</f>
        <v/>
      </c>
      <c r="H10" s="166" t="str">
        <f>IF(G10="","",'Scoring Summary'!D36)</f>
        <v/>
      </c>
      <c r="I10" s="167" t="str">
        <f>IF(H10="","",'Scoring Summary'!E36)</f>
        <v/>
      </c>
      <c r="J10" s="167" t="str">
        <f>IF(I10="","",'Scoring Summary'!F36)</f>
        <v/>
      </c>
      <c r="K10" s="167" t="str">
        <f>IF(J10="","",'Scoring Summary'!G36)</f>
        <v/>
      </c>
      <c r="L10" s="170" t="str">
        <f>'Scoring Summary'!H36</f>
        <v/>
      </c>
    </row>
    <row r="11" spans="1:13" ht="15">
      <c r="A11" s="166" t="str">
        <f>IF('Scoring Summary'!B17="","",'Scoring Summary'!B17)</f>
        <v/>
      </c>
      <c r="B11" s="166" t="str">
        <f>IF(A11="","",'Scoring Summary'!D17)</f>
        <v/>
      </c>
      <c r="C11" s="167" t="str">
        <f>IF(B11="","",'Scoring Summary'!E17)</f>
        <v/>
      </c>
      <c r="D11" s="167" t="str">
        <f>IF(C11="","",'Scoring Summary'!F17)</f>
        <v/>
      </c>
      <c r="E11" s="167" t="str">
        <f>IF(D11="","",'Scoring Summary'!G17)</f>
        <v/>
      </c>
      <c r="F11" s="168" t="str">
        <f>'Scoring Summary'!H17</f>
        <v/>
      </c>
      <c r="G11" s="169" t="str">
        <f>IF('Scoring Summary'!B37="","",'Scoring Summary'!B37)</f>
        <v/>
      </c>
      <c r="H11" s="166" t="str">
        <f>IF(G11="","",'Scoring Summary'!D37)</f>
        <v/>
      </c>
      <c r="I11" s="167" t="str">
        <f>IF(H11="","",'Scoring Summary'!E37)</f>
        <v/>
      </c>
      <c r="J11" s="167" t="str">
        <f>IF(I11="","",'Scoring Summary'!F37)</f>
        <v/>
      </c>
      <c r="K11" s="167" t="str">
        <f>IF(J11="","",'Scoring Summary'!G37)</f>
        <v/>
      </c>
      <c r="L11" s="170" t="str">
        <f>'Scoring Summary'!H37</f>
        <v/>
      </c>
      <c r="M11" s="175"/>
    </row>
    <row r="12" spans="1:13" ht="15">
      <c r="A12" s="166" t="str">
        <f>IF('Scoring Summary'!B18="","",'Scoring Summary'!B18)</f>
        <v/>
      </c>
      <c r="B12" s="166" t="str">
        <f>IF(A12="","",'Scoring Summary'!D18)</f>
        <v/>
      </c>
      <c r="C12" s="167" t="str">
        <f>IF(B12="","",'Scoring Summary'!E18)</f>
        <v/>
      </c>
      <c r="D12" s="167" t="str">
        <f>IF(C12="","",'Scoring Summary'!F18)</f>
        <v/>
      </c>
      <c r="E12" s="167" t="str">
        <f>IF(D12="","",'Scoring Summary'!G18)</f>
        <v/>
      </c>
      <c r="F12" s="168" t="str">
        <f>'Scoring Summary'!H18</f>
        <v/>
      </c>
      <c r="G12" s="169" t="str">
        <f>IF('Scoring Summary'!B38="","",'Scoring Summary'!B38)</f>
        <v/>
      </c>
      <c r="H12" s="166" t="str">
        <f>IF(G12="","",'Scoring Summary'!D38)</f>
        <v/>
      </c>
      <c r="I12" s="167" t="str">
        <f>IF(H12="","",'Scoring Summary'!E38)</f>
        <v/>
      </c>
      <c r="J12" s="167" t="str">
        <f>IF(I12="","",'Scoring Summary'!F38)</f>
        <v/>
      </c>
      <c r="K12" s="167" t="str">
        <f>IF(J12="","",'Scoring Summary'!G38)</f>
        <v/>
      </c>
      <c r="L12" s="170" t="str">
        <f>'Scoring Summary'!H38</f>
        <v/>
      </c>
    </row>
    <row r="13" spans="1:13" ht="15">
      <c r="A13" s="166" t="str">
        <f>IF('Scoring Summary'!B19="","",'Scoring Summary'!B19)</f>
        <v/>
      </c>
      <c r="B13" s="166" t="str">
        <f>IF(A13="","",'Scoring Summary'!D19)</f>
        <v/>
      </c>
      <c r="C13" s="167" t="str">
        <f>IF(B13="","",'Scoring Summary'!E19)</f>
        <v/>
      </c>
      <c r="D13" s="167" t="str">
        <f>IF(C13="","",'Scoring Summary'!F19)</f>
        <v/>
      </c>
      <c r="E13" s="167" t="str">
        <f>IF(D13="","",'Scoring Summary'!G19)</f>
        <v/>
      </c>
      <c r="F13" s="168" t="str">
        <f>'Scoring Summary'!H19</f>
        <v/>
      </c>
      <c r="G13" s="169" t="str">
        <f>IF('Scoring Summary'!B39="","",'Scoring Summary'!B39)</f>
        <v/>
      </c>
      <c r="H13" s="166" t="str">
        <f>IF(G13="","",'Scoring Summary'!D39)</f>
        <v/>
      </c>
      <c r="I13" s="167" t="str">
        <f>IF(H13="","",'Scoring Summary'!E39)</f>
        <v/>
      </c>
      <c r="J13" s="167" t="str">
        <f>IF(I13="","",'Scoring Summary'!F39)</f>
        <v/>
      </c>
      <c r="K13" s="167" t="str">
        <f>IF(J13="","",'Scoring Summary'!G39)</f>
        <v/>
      </c>
      <c r="L13" s="170" t="str">
        <f>'Scoring Summary'!H39</f>
        <v/>
      </c>
    </row>
    <row r="14" spans="1:13" ht="15">
      <c r="A14" s="166" t="str">
        <f>IF('Scoring Summary'!B20="","",'Scoring Summary'!B20)</f>
        <v/>
      </c>
      <c r="B14" s="166" t="str">
        <f>IF(A14="","",'Scoring Summary'!D20)</f>
        <v/>
      </c>
      <c r="C14" s="167" t="str">
        <f>IF(B14="","",'Scoring Summary'!E20)</f>
        <v/>
      </c>
      <c r="D14" s="167" t="str">
        <f>IF(C14="","",'Scoring Summary'!F20)</f>
        <v/>
      </c>
      <c r="E14" s="167" t="str">
        <f>IF(D14="","",'Scoring Summary'!G20)</f>
        <v/>
      </c>
      <c r="F14" s="168" t="str">
        <f>'Scoring Summary'!H20</f>
        <v/>
      </c>
      <c r="G14" s="169" t="str">
        <f>IF('Scoring Summary'!B40="","",'Scoring Summary'!B40)</f>
        <v/>
      </c>
      <c r="H14" s="166" t="str">
        <f>IF(G14="","",'Scoring Summary'!D40)</f>
        <v/>
      </c>
      <c r="I14" s="167" t="str">
        <f>IF(H14="","",'Scoring Summary'!E40)</f>
        <v/>
      </c>
      <c r="J14" s="167" t="str">
        <f>IF(I14="","",'Scoring Summary'!F40)</f>
        <v/>
      </c>
      <c r="K14" s="167" t="str">
        <f>IF(J14="","",'Scoring Summary'!G40)</f>
        <v/>
      </c>
      <c r="L14" s="170" t="str">
        <f>'Scoring Summary'!H40</f>
        <v/>
      </c>
    </row>
    <row r="15" spans="1:13" ht="15">
      <c r="A15" s="166" t="str">
        <f>IF('Scoring Summary'!B21="","",'Scoring Summary'!B21)</f>
        <v/>
      </c>
      <c r="B15" s="166" t="str">
        <f>IF(A15="","",'Scoring Summary'!D21)</f>
        <v/>
      </c>
      <c r="C15" s="167" t="str">
        <f>IF(B15="","",'Scoring Summary'!E21)</f>
        <v/>
      </c>
      <c r="D15" s="167" t="str">
        <f>IF(C15="","",'Scoring Summary'!F21)</f>
        <v/>
      </c>
      <c r="E15" s="167" t="str">
        <f>IF(D15="","",'Scoring Summary'!G21)</f>
        <v/>
      </c>
      <c r="F15" s="168" t="str">
        <f>'Scoring Summary'!H21</f>
        <v/>
      </c>
      <c r="G15" s="169" t="str">
        <f>IF('Scoring Summary'!B41="","",'Scoring Summary'!B41)</f>
        <v/>
      </c>
      <c r="H15" s="166" t="str">
        <f>IF(G15="","",'Scoring Summary'!D41)</f>
        <v/>
      </c>
      <c r="I15" s="167" t="str">
        <f>IF(H15="","",'Scoring Summary'!E41)</f>
        <v/>
      </c>
      <c r="J15" s="167" t="str">
        <f>IF(I15="","",'Scoring Summary'!F41)</f>
        <v/>
      </c>
      <c r="K15" s="167" t="str">
        <f>IF(J15="","",'Scoring Summary'!G41)</f>
        <v/>
      </c>
      <c r="L15" s="170" t="str">
        <f>'Scoring Summary'!H41</f>
        <v/>
      </c>
    </row>
    <row r="16" spans="1:13" ht="15">
      <c r="A16" s="166" t="str">
        <f>IF('Scoring Summary'!B22="","",'Scoring Summary'!B22)</f>
        <v/>
      </c>
      <c r="B16" s="166" t="str">
        <f>IF(A16="","",'Scoring Summary'!D22)</f>
        <v/>
      </c>
      <c r="C16" s="167" t="str">
        <f>IF(B16="","",'Scoring Summary'!E22)</f>
        <v/>
      </c>
      <c r="D16" s="167" t="str">
        <f>IF(C16="","",'Scoring Summary'!F22)</f>
        <v/>
      </c>
      <c r="E16" s="167" t="str">
        <f>IF(D16="","",'Scoring Summary'!G22)</f>
        <v/>
      </c>
      <c r="F16" s="168" t="str">
        <f>'Scoring Summary'!H22</f>
        <v/>
      </c>
      <c r="G16" s="169" t="str">
        <f>IF('Scoring Summary'!B42="","",'Scoring Summary'!B42)</f>
        <v/>
      </c>
      <c r="H16" s="166" t="str">
        <f>IF(G16="","",'Scoring Summary'!D42)</f>
        <v/>
      </c>
      <c r="I16" s="167" t="str">
        <f>IF(H16="","",'Scoring Summary'!E42)</f>
        <v/>
      </c>
      <c r="J16" s="167" t="str">
        <f>IF(I16="","",'Scoring Summary'!F42)</f>
        <v/>
      </c>
      <c r="K16" s="167" t="str">
        <f>IF(J16="","",'Scoring Summary'!G42)</f>
        <v/>
      </c>
      <c r="L16" s="170" t="str">
        <f>'Scoring Summary'!H42</f>
        <v/>
      </c>
    </row>
    <row r="17" spans="1:12" ht="15">
      <c r="A17" s="166" t="str">
        <f>IF('Scoring Summary'!B23="","",'Scoring Summary'!B23)</f>
        <v/>
      </c>
      <c r="B17" s="166" t="str">
        <f>IF(A17="","",'Scoring Summary'!D23)</f>
        <v/>
      </c>
      <c r="C17" s="167" t="str">
        <f>IF(B17="","",'Scoring Summary'!E23)</f>
        <v/>
      </c>
      <c r="D17" s="167" t="str">
        <f>IF(C17="","",'Scoring Summary'!F23)</f>
        <v/>
      </c>
      <c r="E17" s="167" t="str">
        <f>IF(D17="","",'Scoring Summary'!G23)</f>
        <v/>
      </c>
      <c r="F17" s="168" t="str">
        <f>'Scoring Summary'!H23</f>
        <v/>
      </c>
      <c r="G17" s="169" t="str">
        <f>IF('Scoring Summary'!B43="","",'Scoring Summary'!B43)</f>
        <v/>
      </c>
      <c r="H17" s="166" t="str">
        <f>IF(G17="","",'Scoring Summary'!D43)</f>
        <v/>
      </c>
      <c r="I17" s="167" t="str">
        <f>IF(H17="","",'Scoring Summary'!E43)</f>
        <v/>
      </c>
      <c r="J17" s="167" t="str">
        <f>IF(I17="","",'Scoring Summary'!F43)</f>
        <v/>
      </c>
      <c r="K17" s="167" t="str">
        <f>IF(J17="","",'Scoring Summary'!G43)</f>
        <v/>
      </c>
      <c r="L17" s="170" t="str">
        <f>'Scoring Summary'!H43</f>
        <v/>
      </c>
    </row>
    <row r="18" spans="1:12" ht="15">
      <c r="A18" s="166" t="str">
        <f>IF('Scoring Summary'!B24="","",'Scoring Summary'!B24)</f>
        <v/>
      </c>
      <c r="B18" s="166" t="str">
        <f>IF(A18="","",'Scoring Summary'!D24)</f>
        <v/>
      </c>
      <c r="C18" s="167" t="str">
        <f>IF(B18="","",'Scoring Summary'!E24)</f>
        <v/>
      </c>
      <c r="D18" s="167" t="str">
        <f>IF(C18="","",'Scoring Summary'!F24)</f>
        <v/>
      </c>
      <c r="E18" s="167" t="str">
        <f>IF(D18="","",'Scoring Summary'!G24)</f>
        <v/>
      </c>
      <c r="F18" s="168" t="str">
        <f>'Scoring Summary'!H24</f>
        <v/>
      </c>
      <c r="G18" s="169" t="str">
        <f>IF('Scoring Summary'!B44="","",'Scoring Summary'!B44)</f>
        <v/>
      </c>
      <c r="H18" s="166" t="str">
        <f>IF(G18="","",'Scoring Summary'!D44)</f>
        <v/>
      </c>
      <c r="I18" s="167" t="str">
        <f>IF(H18="","",'Scoring Summary'!E44)</f>
        <v/>
      </c>
      <c r="J18" s="167" t="str">
        <f>IF(I18="","",'Scoring Summary'!F44)</f>
        <v/>
      </c>
      <c r="K18" s="167" t="str">
        <f>IF(J18="","",'Scoring Summary'!G44)</f>
        <v/>
      </c>
      <c r="L18" s="170" t="str">
        <f>'Scoring Summary'!H44</f>
        <v/>
      </c>
    </row>
    <row r="19" spans="1:12" ht="15">
      <c r="A19" s="166" t="str">
        <f>IF('Scoring Summary'!B25="","",'Scoring Summary'!B25)</f>
        <v/>
      </c>
      <c r="B19" s="166" t="str">
        <f>IF(A19="","",'Scoring Summary'!D25)</f>
        <v/>
      </c>
      <c r="C19" s="167" t="str">
        <f>IF(B19="","",'Scoring Summary'!E25)</f>
        <v/>
      </c>
      <c r="D19" s="167" t="str">
        <f>IF(C19="","",'Scoring Summary'!F25)</f>
        <v/>
      </c>
      <c r="E19" s="167" t="str">
        <f>IF(D19="","",'Scoring Summary'!G25)</f>
        <v/>
      </c>
      <c r="F19" s="168" t="str">
        <f>'Scoring Summary'!H25</f>
        <v/>
      </c>
      <c r="G19" s="169" t="str">
        <f>IF('Scoring Summary'!B45="","",'Scoring Summary'!B45)</f>
        <v/>
      </c>
      <c r="H19" s="166" t="str">
        <f>IF(G19="","",'Scoring Summary'!D45)</f>
        <v/>
      </c>
      <c r="I19" s="167" t="str">
        <f>IF(H19="","",'Scoring Summary'!E45)</f>
        <v/>
      </c>
      <c r="J19" s="167" t="str">
        <f>IF(I19="","",'Scoring Summary'!F45)</f>
        <v/>
      </c>
      <c r="K19" s="167" t="str">
        <f>IF(J19="","",'Scoring Summary'!G45)</f>
        <v/>
      </c>
      <c r="L19" s="170" t="str">
        <f>'Scoring Summary'!H45</f>
        <v/>
      </c>
    </row>
    <row r="20" spans="1:12" ht="15">
      <c r="A20" s="166" t="str">
        <f>IF('Scoring Summary'!B26="","",'Scoring Summary'!B26)</f>
        <v/>
      </c>
      <c r="B20" s="166" t="str">
        <f>IF(A20="","",'Scoring Summary'!D26)</f>
        <v/>
      </c>
      <c r="C20" s="167" t="str">
        <f>IF(B20="","",'Scoring Summary'!E26)</f>
        <v/>
      </c>
      <c r="D20" s="167" t="str">
        <f>IF(C20="","",'Scoring Summary'!F26)</f>
        <v/>
      </c>
      <c r="E20" s="167" t="str">
        <f>IF(D20="","",'Scoring Summary'!G26)</f>
        <v/>
      </c>
      <c r="F20" s="168" t="str">
        <f>'Scoring Summary'!H26</f>
        <v/>
      </c>
      <c r="G20" s="169" t="str">
        <f>IF('Scoring Summary'!B46="","",'Scoring Summary'!B46)</f>
        <v/>
      </c>
      <c r="H20" s="166" t="str">
        <f>IF(G20="","",'Scoring Summary'!D46)</f>
        <v/>
      </c>
      <c r="I20" s="167" t="str">
        <f>IF(H20="","",'Scoring Summary'!E46)</f>
        <v/>
      </c>
      <c r="J20" s="167" t="str">
        <f>IF(I20="","",'Scoring Summary'!F46)</f>
        <v/>
      </c>
      <c r="K20" s="167" t="str">
        <f>IF(J20="","",'Scoring Summary'!G46)</f>
        <v/>
      </c>
      <c r="L20" s="170" t="str">
        <f>'Scoring Summary'!H46</f>
        <v/>
      </c>
    </row>
    <row r="21" spans="1:12" ht="15">
      <c r="A21" s="166" t="str">
        <f>IF('Scoring Summary'!B27="","",'Scoring Summary'!B27)</f>
        <v/>
      </c>
      <c r="B21" s="166" t="str">
        <f>IF(A21="","",'Scoring Summary'!D27)</f>
        <v/>
      </c>
      <c r="C21" s="167" t="str">
        <f>IF(B21="","",'Scoring Summary'!E27)</f>
        <v/>
      </c>
      <c r="D21" s="167" t="str">
        <f>IF(C21="","",'Scoring Summary'!F27)</f>
        <v/>
      </c>
      <c r="E21" s="167" t="str">
        <f>IF(D21="","",'Scoring Summary'!G27)</f>
        <v/>
      </c>
      <c r="F21" s="168" t="str">
        <f>'Scoring Summary'!H27</f>
        <v/>
      </c>
      <c r="G21" s="169" t="str">
        <f>IF('Scoring Summary'!B47="","",'Scoring Summary'!B47)</f>
        <v/>
      </c>
      <c r="H21" s="166" t="str">
        <f>IF(G21="","",'Scoring Summary'!D47)</f>
        <v/>
      </c>
      <c r="I21" s="167" t="str">
        <f>IF(H21="","",'Scoring Summary'!E47)</f>
        <v/>
      </c>
      <c r="J21" s="167" t="str">
        <f>IF(I21="","",'Scoring Summary'!F47)</f>
        <v/>
      </c>
      <c r="K21" s="167" t="str">
        <f>IF(J21="","",'Scoring Summary'!G47)</f>
        <v/>
      </c>
      <c r="L21" s="170" t="str">
        <f>'Scoring Summary'!H47</f>
        <v/>
      </c>
    </row>
    <row r="22" spans="1:12" ht="15">
      <c r="A22" s="166" t="str">
        <f>IF('Scoring Summary'!B28="","",'Scoring Summary'!B28)</f>
        <v/>
      </c>
      <c r="B22" s="166" t="str">
        <f>IF(A22="","",'Scoring Summary'!D28)</f>
        <v/>
      </c>
      <c r="C22" s="167" t="str">
        <f>IF(B22="","",'Scoring Summary'!E28)</f>
        <v/>
      </c>
      <c r="D22" s="167" t="str">
        <f>IF(C22="","",'Scoring Summary'!F28)</f>
        <v/>
      </c>
      <c r="E22" s="167" t="str">
        <f>IF(D22="","",'Scoring Summary'!G28)</f>
        <v/>
      </c>
      <c r="F22" s="168" t="str">
        <f>'Scoring Summary'!H28</f>
        <v/>
      </c>
      <c r="G22" s="169" t="str">
        <f>IF('Scoring Summary'!B48="","",'Scoring Summary'!B48)</f>
        <v/>
      </c>
      <c r="H22" s="166" t="str">
        <f>IF(G22="","",'Scoring Summary'!D48)</f>
        <v/>
      </c>
      <c r="I22" s="167" t="str">
        <f>IF(H22="","",'Scoring Summary'!E48)</f>
        <v/>
      </c>
      <c r="J22" s="167" t="str">
        <f>IF(I22="","",'Scoring Summary'!F48)</f>
        <v/>
      </c>
      <c r="K22" s="167" t="str">
        <f>IF(J22="","",'Scoring Summary'!G48)</f>
        <v/>
      </c>
      <c r="L22" s="170" t="str">
        <f>'Scoring Summary'!H48</f>
        <v/>
      </c>
    </row>
    <row r="23" spans="1:12" ht="15">
      <c r="A23" s="172"/>
      <c r="B23" s="172"/>
      <c r="C23" s="173"/>
      <c r="D23" s="173"/>
      <c r="E23" s="173"/>
      <c r="F23" s="174"/>
      <c r="G23" s="176"/>
      <c r="H23" s="166"/>
      <c r="I23" s="167"/>
      <c r="J23" s="167"/>
      <c r="K23" s="167"/>
      <c r="L23" s="170"/>
    </row>
    <row r="24" spans="1:12" ht="15">
      <c r="A24" s="172"/>
      <c r="B24" s="172"/>
      <c r="C24" s="173"/>
      <c r="D24" s="173"/>
      <c r="E24" s="173"/>
      <c r="F24" s="174"/>
      <c r="G24" s="176"/>
      <c r="H24" s="166"/>
      <c r="I24" s="167"/>
      <c r="J24" s="167"/>
      <c r="K24" s="167"/>
      <c r="L24" s="170"/>
    </row>
    <row r="25" spans="1:12" ht="15">
      <c r="A25" s="172"/>
      <c r="B25" s="172"/>
      <c r="C25" s="173"/>
      <c r="D25" s="173"/>
      <c r="E25" s="173"/>
      <c r="F25" s="174"/>
      <c r="G25" s="176"/>
      <c r="H25" s="166"/>
      <c r="I25" s="167"/>
      <c r="J25" s="167"/>
      <c r="K25" s="167"/>
      <c r="L25" s="170"/>
    </row>
    <row r="26" spans="1:12" ht="15">
      <c r="A26" s="172"/>
      <c r="B26" s="172"/>
      <c r="C26" s="173"/>
      <c r="D26" s="173"/>
      <c r="E26" s="173"/>
      <c r="F26" s="174"/>
      <c r="G26" s="176"/>
      <c r="H26" s="166"/>
      <c r="I26" s="167"/>
      <c r="J26" s="167"/>
      <c r="K26" s="167"/>
      <c r="L26" s="170"/>
    </row>
    <row r="27" spans="1:12" ht="15">
      <c r="A27" s="172"/>
      <c r="B27" s="172"/>
      <c r="C27" s="173"/>
      <c r="D27" s="173"/>
      <c r="E27" s="173"/>
      <c r="F27" s="174"/>
      <c r="G27" s="176"/>
      <c r="H27" s="172"/>
      <c r="I27" s="173"/>
      <c r="J27" s="173"/>
      <c r="K27" s="173"/>
      <c r="L27" s="177"/>
    </row>
    <row r="28" spans="1:12" s="171" customFormat="1">
      <c r="F28" s="178"/>
      <c r="G28" s="179"/>
    </row>
  </sheetData>
  <mergeCells count="1">
    <mergeCell ref="A1:L1"/>
  </mergeCells>
  <pageMargins left="1.1200000000000001" right="0.75" top="1" bottom="1" header="0.51" footer="0.5"/>
  <pageSetup orientation="portrait"/>
  <headerFooter alignWithMargins="0"/>
  <drawing r:id="rId1"/>
</worksheet>
</file>

<file path=xl/worksheets/sheet6.xml><?xml version="1.0" encoding="utf-8"?>
<worksheet xmlns="http://schemas.openxmlformats.org/spreadsheetml/2006/main" xmlns:r="http://schemas.openxmlformats.org/officeDocument/2006/relationships">
  <sheetPr codeName="Sheet1"/>
  <dimension ref="A1:X88"/>
  <sheetViews>
    <sheetView workbookViewId="0">
      <selection activeCell="M5" sqref="M5:O36"/>
    </sheetView>
  </sheetViews>
  <sheetFormatPr defaultColWidth="11" defaultRowHeight="15.75"/>
  <cols>
    <col min="1" max="1" width="12.375" customWidth="1"/>
    <col min="2" max="2" width="1.125" style="1" customWidth="1"/>
    <col min="5" max="5" width="11.375" customWidth="1"/>
    <col min="6" max="6" width="10.125" style="2" customWidth="1"/>
    <col min="7" max="7" width="1.125" style="1" customWidth="1"/>
    <col min="9" max="9" width="12.375" customWidth="1"/>
    <col min="11" max="11" width="10" style="2" customWidth="1"/>
    <col min="12" max="12" width="1.125" style="1" customWidth="1"/>
    <col min="15" max="15" width="13.625" customWidth="1"/>
    <col min="16" max="16" width="9.875" style="2" customWidth="1"/>
    <col min="17" max="17" width="1" customWidth="1"/>
    <col min="18" max="18" width="11.875" customWidth="1"/>
    <col min="19" max="19" width="1.125" customWidth="1"/>
  </cols>
  <sheetData>
    <row r="1" spans="1:24">
      <c r="A1" s="16"/>
      <c r="B1" s="16"/>
      <c r="C1" s="16"/>
      <c r="D1" s="16"/>
      <c r="E1" s="16"/>
      <c r="F1" s="16"/>
      <c r="G1" s="3"/>
      <c r="H1" s="3"/>
      <c r="I1" s="3"/>
      <c r="J1" s="3"/>
      <c r="K1" s="3"/>
      <c r="L1" s="3"/>
      <c r="M1" s="3"/>
      <c r="N1" s="3"/>
      <c r="O1" s="3"/>
      <c r="P1" s="3"/>
    </row>
    <row r="2" spans="1:24">
      <c r="A2" s="16"/>
      <c r="B2" s="16"/>
      <c r="C2" s="16"/>
      <c r="D2" s="16"/>
      <c r="E2" s="16"/>
      <c r="F2" s="16"/>
      <c r="G2" s="3"/>
      <c r="H2" s="3"/>
      <c r="I2" s="3"/>
      <c r="J2" s="3"/>
      <c r="K2" s="3"/>
      <c r="L2" s="3"/>
      <c r="M2" s="3"/>
      <c r="N2" s="3"/>
      <c r="O2" s="3"/>
      <c r="P2" s="3"/>
    </row>
    <row r="3" spans="1:24">
      <c r="C3" s="229" t="s">
        <v>4</v>
      </c>
      <c r="D3" s="230"/>
      <c r="E3" s="230"/>
      <c r="F3" s="231"/>
      <c r="G3" s="4"/>
      <c r="H3" s="232" t="s">
        <v>6</v>
      </c>
      <c r="I3" s="232"/>
      <c r="J3" s="232"/>
      <c r="K3" s="232"/>
      <c r="L3" s="4"/>
      <c r="M3" s="232" t="s">
        <v>11</v>
      </c>
      <c r="N3" s="232"/>
      <c r="O3" s="232"/>
      <c r="P3" s="232"/>
      <c r="Q3" s="1"/>
      <c r="R3" s="5"/>
      <c r="S3" s="4"/>
      <c r="T3" s="5"/>
    </row>
    <row r="4" spans="1:24" ht="47.25">
      <c r="A4" s="8" t="s">
        <v>0</v>
      </c>
      <c r="B4" s="11"/>
      <c r="C4" s="8" t="s">
        <v>1</v>
      </c>
      <c r="D4" s="8" t="s">
        <v>2</v>
      </c>
      <c r="E4" s="8" t="s">
        <v>3</v>
      </c>
      <c r="F4" s="9" t="s">
        <v>5</v>
      </c>
      <c r="G4" s="10"/>
      <c r="H4" s="8" t="s">
        <v>18</v>
      </c>
      <c r="I4" s="8" t="s">
        <v>8</v>
      </c>
      <c r="J4" s="8" t="s">
        <v>9</v>
      </c>
      <c r="K4" s="9" t="s">
        <v>10</v>
      </c>
      <c r="L4" s="10"/>
      <c r="M4" s="8" t="s">
        <v>12</v>
      </c>
      <c r="N4" s="8" t="s">
        <v>13</v>
      </c>
      <c r="O4" s="8" t="s">
        <v>14</v>
      </c>
      <c r="P4" s="9" t="s">
        <v>15</v>
      </c>
      <c r="Q4" s="1"/>
      <c r="R4" s="12" t="s">
        <v>17</v>
      </c>
      <c r="S4" s="11"/>
      <c r="T4" s="12" t="s">
        <v>16</v>
      </c>
      <c r="X4" s="3">
        <f>4+(COUNTIF(A5:A48,"&gt;0"))</f>
        <v>4</v>
      </c>
    </row>
    <row r="5" spans="1:24">
      <c r="A5" s="142"/>
      <c r="B5" s="143"/>
      <c r="C5" s="142"/>
      <c r="D5" s="142"/>
      <c r="E5" s="142"/>
      <c r="F5" s="6">
        <f>IF(AND(C5="",D5="",E5=""),100,IF(OR(SUM(C5:E5)&lt;3,C5="",D5="",E5=""),"?",SUM(C5:E5)))</f>
        <v>100</v>
      </c>
      <c r="G5" s="4"/>
      <c r="H5" s="142"/>
      <c r="I5" s="142"/>
      <c r="J5" s="142"/>
      <c r="K5" s="6">
        <f>IF(AND(H5="",I5="",J5=""),100,IF(OR(SUM(H5:J5)&lt;3,H5="",I5="",J5=""),"?",SUM(H5:J5)))</f>
        <v>100</v>
      </c>
      <c r="L5" s="4"/>
      <c r="M5" s="142"/>
      <c r="N5" s="142"/>
      <c r="O5" s="142"/>
      <c r="P5" s="6">
        <f>IF(AND(M5="",N5="",O5=""),100,IF(OR(SUM(M5:O5)&lt;3,M5="",N5="",O5=""),"?",SUM(M5:O5)))</f>
        <v>100</v>
      </c>
      <c r="Q5" s="1"/>
      <c r="R5" s="5" t="e">
        <f>LOOKUP(A5,'Scoring Summary'!$B$9:$B$59,'Scoring Summary'!$H$9:$H$59)</f>
        <v>#N/A</v>
      </c>
      <c r="S5" s="4"/>
      <c r="T5" s="5" t="e">
        <f>(F5+K5+P5+R5)</f>
        <v>#N/A</v>
      </c>
      <c r="X5" t="str">
        <f>CONCATENATE("A",X4)</f>
        <v>A4</v>
      </c>
    </row>
    <row r="6" spans="1:24">
      <c r="A6" s="142"/>
      <c r="B6" s="143"/>
      <c r="C6" s="142"/>
      <c r="D6" s="142"/>
      <c r="E6" s="142"/>
      <c r="F6" s="6">
        <f t="shared" ref="F6:F48" si="0">IF(AND(C6="",D6="",E6=""),100,IF(OR(SUM(C6:E6)&lt;3,C6="",D6="",E6=""),"?",SUM(C6:E6)))</f>
        <v>100</v>
      </c>
      <c r="G6" s="4"/>
      <c r="H6" s="142"/>
      <c r="I6" s="142"/>
      <c r="J6" s="142"/>
      <c r="K6" s="6">
        <f t="shared" ref="K6:K48" si="1">IF(AND(H6="",I6="",J6=""),100,IF(OR(SUM(H6:J6)&lt;3,H6="",I6="",J6=""),"?",SUM(H6:J6)))</f>
        <v>100</v>
      </c>
      <c r="L6" s="4"/>
      <c r="M6" s="142"/>
      <c r="N6" s="142"/>
      <c r="O6" s="142"/>
      <c r="P6" s="6">
        <f t="shared" ref="P6:P48" si="2">IF(AND(M6="",N6="",O6=""),100,IF(OR(SUM(M6:O6)&lt;3,M6="",N6="",O6=""),"?",SUM(M6:O6)))</f>
        <v>100</v>
      </c>
      <c r="Q6" s="1"/>
      <c r="R6" s="5" t="e">
        <f>LOOKUP(A6,'Scoring Summary'!$B$9:$B$59,'Scoring Summary'!$H$9:$H$59)</f>
        <v>#N/A</v>
      </c>
      <c r="S6" s="4"/>
      <c r="T6" s="5" t="e">
        <f t="shared" ref="T6:T48" si="3">(F6+K6+P6+R6)</f>
        <v>#N/A</v>
      </c>
    </row>
    <row r="7" spans="1:24">
      <c r="A7" s="142"/>
      <c r="B7" s="143"/>
      <c r="C7" s="142"/>
      <c r="D7" s="142"/>
      <c r="E7" s="142"/>
      <c r="F7" s="6">
        <f t="shared" si="0"/>
        <v>100</v>
      </c>
      <c r="G7" s="4"/>
      <c r="H7" s="142"/>
      <c r="I7" s="142"/>
      <c r="J7" s="142"/>
      <c r="K7" s="6">
        <f t="shared" si="1"/>
        <v>100</v>
      </c>
      <c r="L7" s="4"/>
      <c r="M7" s="142"/>
      <c r="N7" s="142"/>
      <c r="O7" s="142"/>
      <c r="P7" s="6">
        <f t="shared" si="2"/>
        <v>100</v>
      </c>
      <c r="Q7" s="1"/>
      <c r="R7" s="5" t="e">
        <f>LOOKUP(A7,'Scoring Summary'!$B$9:$B$59,'Scoring Summary'!$H$9:$H$59)</f>
        <v>#N/A</v>
      </c>
      <c r="S7" s="4"/>
      <c r="T7" s="5" t="e">
        <f t="shared" si="3"/>
        <v>#N/A</v>
      </c>
    </row>
    <row r="8" spans="1:24">
      <c r="A8" s="142"/>
      <c r="B8" s="143"/>
      <c r="C8" s="142"/>
      <c r="D8" s="142"/>
      <c r="E8" s="142"/>
      <c r="F8" s="6">
        <f t="shared" si="0"/>
        <v>100</v>
      </c>
      <c r="G8" s="4"/>
      <c r="H8" s="142"/>
      <c r="I8" s="142"/>
      <c r="J8" s="142"/>
      <c r="K8" s="6">
        <f t="shared" si="1"/>
        <v>100</v>
      </c>
      <c r="L8" s="4"/>
      <c r="M8" s="142"/>
      <c r="N8" s="142"/>
      <c r="O8" s="142"/>
      <c r="P8" s="6">
        <f t="shared" si="2"/>
        <v>100</v>
      </c>
      <c r="Q8" s="1"/>
      <c r="R8" s="5" t="e">
        <f>LOOKUP(A8,'Scoring Summary'!$B$9:$B$59,'Scoring Summary'!$H$9:$H$59)</f>
        <v>#N/A</v>
      </c>
      <c r="S8" s="4"/>
      <c r="T8" s="5" t="e">
        <f t="shared" si="3"/>
        <v>#N/A</v>
      </c>
    </row>
    <row r="9" spans="1:24">
      <c r="A9" s="142"/>
      <c r="B9" s="143"/>
      <c r="C9" s="142"/>
      <c r="D9" s="142"/>
      <c r="E9" s="142"/>
      <c r="F9" s="6">
        <f t="shared" si="0"/>
        <v>100</v>
      </c>
      <c r="G9" s="4"/>
      <c r="H9" s="142"/>
      <c r="I9" s="142"/>
      <c r="J9" s="142"/>
      <c r="K9" s="6">
        <f t="shared" si="1"/>
        <v>100</v>
      </c>
      <c r="L9" s="4"/>
      <c r="M9" s="142"/>
      <c r="N9" s="142"/>
      <c r="O9" s="142"/>
      <c r="P9" s="6">
        <f t="shared" si="2"/>
        <v>100</v>
      </c>
      <c r="Q9" s="1"/>
      <c r="R9" s="5" t="e">
        <f>LOOKUP(A9,'Scoring Summary'!$B$9:$B$59,'Scoring Summary'!$H$9:$H$59)</f>
        <v>#N/A</v>
      </c>
      <c r="S9" s="4"/>
      <c r="T9" s="5" t="e">
        <f t="shared" si="3"/>
        <v>#N/A</v>
      </c>
    </row>
    <row r="10" spans="1:24">
      <c r="A10" s="142"/>
      <c r="B10" s="143"/>
      <c r="C10" s="142"/>
      <c r="D10" s="142"/>
      <c r="E10" s="142"/>
      <c r="F10" s="6">
        <f t="shared" si="0"/>
        <v>100</v>
      </c>
      <c r="G10" s="4"/>
      <c r="H10" s="142"/>
      <c r="I10" s="142"/>
      <c r="J10" s="142"/>
      <c r="K10" s="6">
        <f t="shared" si="1"/>
        <v>100</v>
      </c>
      <c r="L10" s="4"/>
      <c r="M10" s="142"/>
      <c r="N10" s="142"/>
      <c r="O10" s="142"/>
      <c r="P10" s="6">
        <f t="shared" si="2"/>
        <v>100</v>
      </c>
      <c r="Q10" s="1"/>
      <c r="R10" s="5" t="e">
        <f>LOOKUP(A10,'Scoring Summary'!$B$9:$B$59,'Scoring Summary'!$H$9:$H$59)</f>
        <v>#N/A</v>
      </c>
      <c r="S10" s="4"/>
      <c r="T10" s="5" t="e">
        <f t="shared" si="3"/>
        <v>#N/A</v>
      </c>
    </row>
    <row r="11" spans="1:24">
      <c r="A11" s="142"/>
      <c r="B11" s="143"/>
      <c r="C11" s="142"/>
      <c r="D11" s="142"/>
      <c r="E11" s="142"/>
      <c r="F11" s="6">
        <f t="shared" si="0"/>
        <v>100</v>
      </c>
      <c r="G11" s="4"/>
      <c r="H11" s="142"/>
      <c r="I11" s="142"/>
      <c r="J11" s="142"/>
      <c r="K11" s="6">
        <f t="shared" si="1"/>
        <v>100</v>
      </c>
      <c r="L11" s="4"/>
      <c r="M11" s="142"/>
      <c r="N11" s="142"/>
      <c r="O11" s="142"/>
      <c r="P11" s="6">
        <f t="shared" si="2"/>
        <v>100</v>
      </c>
      <c r="Q11" s="1"/>
      <c r="R11" s="5" t="e">
        <f>LOOKUP(A11,'Scoring Summary'!$B$9:$B$59,'Scoring Summary'!$H$9:$H$59)</f>
        <v>#N/A</v>
      </c>
      <c r="S11" s="4"/>
      <c r="T11" s="5" t="e">
        <f t="shared" si="3"/>
        <v>#N/A</v>
      </c>
    </row>
    <row r="12" spans="1:24">
      <c r="A12" s="142"/>
      <c r="B12" s="143"/>
      <c r="C12" s="142"/>
      <c r="D12" s="142"/>
      <c r="E12" s="142"/>
      <c r="F12" s="6">
        <f t="shared" si="0"/>
        <v>100</v>
      </c>
      <c r="G12" s="4"/>
      <c r="H12" s="142"/>
      <c r="I12" s="142"/>
      <c r="J12" s="142"/>
      <c r="K12" s="6">
        <f t="shared" si="1"/>
        <v>100</v>
      </c>
      <c r="L12" s="4"/>
      <c r="M12" s="142"/>
      <c r="N12" s="142"/>
      <c r="O12" s="142"/>
      <c r="P12" s="6">
        <f t="shared" si="2"/>
        <v>100</v>
      </c>
      <c r="Q12" s="1"/>
      <c r="R12" s="5" t="e">
        <f>LOOKUP(A12,'Scoring Summary'!$B$9:$B$59,'Scoring Summary'!$H$9:$H$59)</f>
        <v>#N/A</v>
      </c>
      <c r="S12" s="4"/>
      <c r="T12" s="5" t="e">
        <f t="shared" si="3"/>
        <v>#N/A</v>
      </c>
    </row>
    <row r="13" spans="1:24">
      <c r="A13" s="142"/>
      <c r="B13" s="143"/>
      <c r="C13" s="142"/>
      <c r="D13" s="142"/>
      <c r="E13" s="142"/>
      <c r="F13" s="6">
        <f t="shared" si="0"/>
        <v>100</v>
      </c>
      <c r="G13" s="4"/>
      <c r="H13" s="142"/>
      <c r="I13" s="142"/>
      <c r="J13" s="142"/>
      <c r="K13" s="6">
        <f t="shared" si="1"/>
        <v>100</v>
      </c>
      <c r="L13" s="4"/>
      <c r="M13" s="142"/>
      <c r="N13" s="142"/>
      <c r="O13" s="142"/>
      <c r="P13" s="6">
        <f t="shared" si="2"/>
        <v>100</v>
      </c>
      <c r="Q13" s="1"/>
      <c r="R13" s="5" t="e">
        <f>LOOKUP(A13,'Scoring Summary'!$B$9:$B$59,'Scoring Summary'!$H$9:$H$59)</f>
        <v>#N/A</v>
      </c>
      <c r="S13" s="4"/>
      <c r="T13" s="5" t="e">
        <f t="shared" si="3"/>
        <v>#N/A</v>
      </c>
    </row>
    <row r="14" spans="1:24">
      <c r="A14" s="142"/>
      <c r="B14" s="143"/>
      <c r="C14" s="142"/>
      <c r="D14" s="142"/>
      <c r="E14" s="142"/>
      <c r="F14" s="6">
        <f t="shared" si="0"/>
        <v>100</v>
      </c>
      <c r="G14" s="4"/>
      <c r="H14" s="142"/>
      <c r="I14" s="142"/>
      <c r="J14" s="142"/>
      <c r="K14" s="6">
        <f t="shared" si="1"/>
        <v>100</v>
      </c>
      <c r="L14" s="4"/>
      <c r="M14" s="142"/>
      <c r="N14" s="142"/>
      <c r="O14" s="142"/>
      <c r="P14" s="6">
        <f t="shared" si="2"/>
        <v>100</v>
      </c>
      <c r="Q14" s="1"/>
      <c r="R14" s="5" t="e">
        <f>LOOKUP(A14,'Scoring Summary'!$B$9:$B$59,'Scoring Summary'!$H$9:$H$59)</f>
        <v>#N/A</v>
      </c>
      <c r="S14" s="4"/>
      <c r="T14" s="5" t="e">
        <f t="shared" si="3"/>
        <v>#N/A</v>
      </c>
    </row>
    <row r="15" spans="1:24">
      <c r="A15" s="142"/>
      <c r="B15" s="143"/>
      <c r="C15" s="142"/>
      <c r="D15" s="142"/>
      <c r="E15" s="142"/>
      <c r="F15" s="6">
        <f t="shared" si="0"/>
        <v>100</v>
      </c>
      <c r="G15" s="4"/>
      <c r="H15" s="142"/>
      <c r="I15" s="142"/>
      <c r="J15" s="142"/>
      <c r="K15" s="6">
        <f t="shared" si="1"/>
        <v>100</v>
      </c>
      <c r="L15" s="4"/>
      <c r="M15" s="142"/>
      <c r="N15" s="142"/>
      <c r="O15" s="142"/>
      <c r="P15" s="6">
        <f t="shared" si="2"/>
        <v>100</v>
      </c>
      <c r="Q15" s="1"/>
      <c r="R15" s="5" t="e">
        <f>LOOKUP(A15,'Scoring Summary'!$B$9:$B$59,'Scoring Summary'!$H$9:$H$59)</f>
        <v>#N/A</v>
      </c>
      <c r="S15" s="4"/>
      <c r="T15" s="5" t="e">
        <f t="shared" si="3"/>
        <v>#N/A</v>
      </c>
    </row>
    <row r="16" spans="1:24">
      <c r="A16" s="142"/>
      <c r="B16" s="143"/>
      <c r="C16" s="142"/>
      <c r="D16" s="142"/>
      <c r="E16" s="142"/>
      <c r="F16" s="6">
        <f t="shared" si="0"/>
        <v>100</v>
      </c>
      <c r="G16" s="4"/>
      <c r="H16" s="142"/>
      <c r="I16" s="142"/>
      <c r="J16" s="142"/>
      <c r="K16" s="6">
        <f t="shared" si="1"/>
        <v>100</v>
      </c>
      <c r="L16" s="4"/>
      <c r="M16" s="142"/>
      <c r="N16" s="142"/>
      <c r="O16" s="142"/>
      <c r="P16" s="6">
        <f t="shared" si="2"/>
        <v>100</v>
      </c>
      <c r="Q16" s="1"/>
      <c r="R16" s="5" t="e">
        <f>LOOKUP(A16,'Scoring Summary'!$B$9:$B$59,'Scoring Summary'!$H$9:$H$59)</f>
        <v>#N/A</v>
      </c>
      <c r="S16" s="4"/>
      <c r="T16" s="5" t="e">
        <f t="shared" si="3"/>
        <v>#N/A</v>
      </c>
    </row>
    <row r="17" spans="1:20">
      <c r="A17" s="142"/>
      <c r="B17" s="143"/>
      <c r="C17" s="142"/>
      <c r="D17" s="142"/>
      <c r="E17" s="142"/>
      <c r="F17" s="6">
        <f t="shared" si="0"/>
        <v>100</v>
      </c>
      <c r="G17" s="4"/>
      <c r="H17" s="142"/>
      <c r="I17" s="142"/>
      <c r="J17" s="142"/>
      <c r="K17" s="6">
        <f t="shared" si="1"/>
        <v>100</v>
      </c>
      <c r="L17" s="4"/>
      <c r="M17" s="142"/>
      <c r="N17" s="142"/>
      <c r="O17" s="142"/>
      <c r="P17" s="6">
        <f t="shared" si="2"/>
        <v>100</v>
      </c>
      <c r="Q17" s="1"/>
      <c r="R17" s="5" t="e">
        <f>LOOKUP(A17,'Scoring Summary'!$B$9:$B$59,'Scoring Summary'!$H$9:$H$59)</f>
        <v>#N/A</v>
      </c>
      <c r="S17" s="4"/>
      <c r="T17" s="5" t="e">
        <f t="shared" si="3"/>
        <v>#N/A</v>
      </c>
    </row>
    <row r="18" spans="1:20">
      <c r="A18" s="142"/>
      <c r="B18" s="143"/>
      <c r="C18" s="142"/>
      <c r="D18" s="142"/>
      <c r="E18" s="142"/>
      <c r="F18" s="6">
        <f t="shared" si="0"/>
        <v>100</v>
      </c>
      <c r="G18" s="4"/>
      <c r="H18" s="142"/>
      <c r="I18" s="142"/>
      <c r="J18" s="142"/>
      <c r="K18" s="6">
        <f t="shared" si="1"/>
        <v>100</v>
      </c>
      <c r="L18" s="4"/>
      <c r="M18" s="142"/>
      <c r="N18" s="142"/>
      <c r="O18" s="142"/>
      <c r="P18" s="6">
        <f t="shared" si="2"/>
        <v>100</v>
      </c>
      <c r="Q18" s="1"/>
      <c r="R18" s="5" t="e">
        <f>LOOKUP(A18,'Scoring Summary'!$B$9:$B$59,'Scoring Summary'!$H$9:$H$59)</f>
        <v>#N/A</v>
      </c>
      <c r="S18" s="4"/>
      <c r="T18" s="5" t="e">
        <f t="shared" si="3"/>
        <v>#N/A</v>
      </c>
    </row>
    <row r="19" spans="1:20">
      <c r="A19" s="142"/>
      <c r="B19" s="143"/>
      <c r="C19" s="142"/>
      <c r="D19" s="142"/>
      <c r="E19" s="142"/>
      <c r="F19" s="6">
        <f t="shared" si="0"/>
        <v>100</v>
      </c>
      <c r="G19" s="4"/>
      <c r="H19" s="142"/>
      <c r="I19" s="142"/>
      <c r="J19" s="142"/>
      <c r="K19" s="6">
        <f t="shared" si="1"/>
        <v>100</v>
      </c>
      <c r="L19" s="4"/>
      <c r="M19" s="142"/>
      <c r="N19" s="142"/>
      <c r="O19" s="142"/>
      <c r="P19" s="6">
        <f t="shared" si="2"/>
        <v>100</v>
      </c>
      <c r="Q19" s="1"/>
      <c r="R19" s="5" t="e">
        <f>LOOKUP(A19,'Scoring Summary'!$B$9:$B$59,'Scoring Summary'!$H$9:$H$59)</f>
        <v>#N/A</v>
      </c>
      <c r="S19" s="4"/>
      <c r="T19" s="5" t="e">
        <f t="shared" si="3"/>
        <v>#N/A</v>
      </c>
    </row>
    <row r="20" spans="1:20">
      <c r="A20" s="142"/>
      <c r="B20" s="143"/>
      <c r="C20" s="142"/>
      <c r="D20" s="142"/>
      <c r="E20" s="142"/>
      <c r="F20" s="6">
        <f t="shared" si="0"/>
        <v>100</v>
      </c>
      <c r="G20" s="4"/>
      <c r="H20" s="142"/>
      <c r="I20" s="142"/>
      <c r="J20" s="142"/>
      <c r="K20" s="6">
        <f t="shared" si="1"/>
        <v>100</v>
      </c>
      <c r="L20" s="4"/>
      <c r="M20" s="142"/>
      <c r="N20" s="142"/>
      <c r="O20" s="142"/>
      <c r="P20" s="6">
        <f t="shared" si="2"/>
        <v>100</v>
      </c>
      <c r="Q20" s="1"/>
      <c r="R20" s="5" t="e">
        <f>LOOKUP(A20,'Scoring Summary'!$B$9:$B$59,'Scoring Summary'!$H$9:$H$59)</f>
        <v>#N/A</v>
      </c>
      <c r="S20" s="4"/>
      <c r="T20" s="5" t="e">
        <f t="shared" si="3"/>
        <v>#N/A</v>
      </c>
    </row>
    <row r="21" spans="1:20">
      <c r="A21" s="142"/>
      <c r="B21" s="143"/>
      <c r="C21" s="142"/>
      <c r="D21" s="142"/>
      <c r="E21" s="142"/>
      <c r="F21" s="6">
        <f t="shared" si="0"/>
        <v>100</v>
      </c>
      <c r="G21" s="4"/>
      <c r="H21" s="142"/>
      <c r="I21" s="142"/>
      <c r="J21" s="142"/>
      <c r="K21" s="6">
        <f t="shared" si="1"/>
        <v>100</v>
      </c>
      <c r="L21" s="4"/>
      <c r="M21" s="142"/>
      <c r="N21" s="142"/>
      <c r="O21" s="142"/>
      <c r="P21" s="6">
        <f t="shared" si="2"/>
        <v>100</v>
      </c>
      <c r="Q21" s="1"/>
      <c r="R21" s="5" t="e">
        <f>LOOKUP(A21,'Scoring Summary'!$B$9:$B$59,'Scoring Summary'!$H$9:$H$59)</f>
        <v>#N/A</v>
      </c>
      <c r="S21" s="4"/>
      <c r="T21" s="5" t="e">
        <f t="shared" si="3"/>
        <v>#N/A</v>
      </c>
    </row>
    <row r="22" spans="1:20">
      <c r="A22" s="142"/>
      <c r="B22" s="143"/>
      <c r="C22" s="142"/>
      <c r="D22" s="142"/>
      <c r="E22" s="142"/>
      <c r="F22" s="6">
        <f t="shared" si="0"/>
        <v>100</v>
      </c>
      <c r="G22" s="4"/>
      <c r="H22" s="142"/>
      <c r="I22" s="142"/>
      <c r="J22" s="142"/>
      <c r="K22" s="6">
        <f t="shared" si="1"/>
        <v>100</v>
      </c>
      <c r="L22" s="4"/>
      <c r="M22" s="142"/>
      <c r="N22" s="142"/>
      <c r="O22" s="142"/>
      <c r="P22" s="6">
        <f t="shared" si="2"/>
        <v>100</v>
      </c>
      <c r="Q22" s="1"/>
      <c r="R22" s="5" t="e">
        <f>LOOKUP(A22,'Scoring Summary'!$B$9:$B$59,'Scoring Summary'!$H$9:$H$59)</f>
        <v>#N/A</v>
      </c>
      <c r="S22" s="4"/>
      <c r="T22" s="5" t="e">
        <f t="shared" si="3"/>
        <v>#N/A</v>
      </c>
    </row>
    <row r="23" spans="1:20">
      <c r="A23" s="142"/>
      <c r="B23" s="143"/>
      <c r="C23" s="142"/>
      <c r="D23" s="142"/>
      <c r="E23" s="142"/>
      <c r="F23" s="6">
        <f t="shared" si="0"/>
        <v>100</v>
      </c>
      <c r="G23" s="4"/>
      <c r="H23" s="142"/>
      <c r="I23" s="142"/>
      <c r="J23" s="142"/>
      <c r="K23" s="6">
        <f t="shared" si="1"/>
        <v>100</v>
      </c>
      <c r="L23" s="4"/>
      <c r="M23" s="142"/>
      <c r="N23" s="142"/>
      <c r="O23" s="142"/>
      <c r="P23" s="6">
        <f t="shared" si="2"/>
        <v>100</v>
      </c>
      <c r="Q23" s="1"/>
      <c r="R23" s="5" t="e">
        <f>LOOKUP(A23,'Scoring Summary'!$B$9:$B$59,'Scoring Summary'!$H$9:$H$59)</f>
        <v>#N/A</v>
      </c>
      <c r="S23" s="4"/>
      <c r="T23" s="5" t="e">
        <f t="shared" si="3"/>
        <v>#N/A</v>
      </c>
    </row>
    <row r="24" spans="1:20">
      <c r="A24" s="142"/>
      <c r="B24" s="143"/>
      <c r="C24" s="142"/>
      <c r="D24" s="142"/>
      <c r="E24" s="142"/>
      <c r="F24" s="6">
        <f t="shared" si="0"/>
        <v>100</v>
      </c>
      <c r="G24" s="4"/>
      <c r="H24" s="142"/>
      <c r="I24" s="142"/>
      <c r="J24" s="142"/>
      <c r="K24" s="6">
        <f t="shared" si="1"/>
        <v>100</v>
      </c>
      <c r="L24" s="4"/>
      <c r="M24" s="142"/>
      <c r="N24" s="142"/>
      <c r="O24" s="142"/>
      <c r="P24" s="6">
        <f t="shared" si="2"/>
        <v>100</v>
      </c>
      <c r="Q24" s="1"/>
      <c r="R24" s="5" t="e">
        <f>LOOKUP(A24,'Scoring Summary'!$B$9:$B$59,'Scoring Summary'!$H$9:$H$59)</f>
        <v>#N/A</v>
      </c>
      <c r="S24" s="4"/>
      <c r="T24" s="5" t="e">
        <f t="shared" si="3"/>
        <v>#N/A</v>
      </c>
    </row>
    <row r="25" spans="1:20">
      <c r="A25" s="142"/>
      <c r="B25" s="143"/>
      <c r="C25" s="142"/>
      <c r="D25" s="142"/>
      <c r="E25" s="142"/>
      <c r="F25" s="6">
        <f t="shared" si="0"/>
        <v>100</v>
      </c>
      <c r="G25" s="4"/>
      <c r="H25" s="142"/>
      <c r="I25" s="142"/>
      <c r="J25" s="142"/>
      <c r="K25" s="6">
        <f t="shared" si="1"/>
        <v>100</v>
      </c>
      <c r="L25" s="4"/>
      <c r="M25" s="142"/>
      <c r="N25" s="142"/>
      <c r="O25" s="142"/>
      <c r="P25" s="6">
        <f t="shared" si="2"/>
        <v>100</v>
      </c>
      <c r="Q25" s="1"/>
      <c r="R25" s="5" t="e">
        <f>LOOKUP(A25,'Scoring Summary'!$B$9:$B$59,'Scoring Summary'!$H$9:$H$59)</f>
        <v>#N/A</v>
      </c>
      <c r="S25" s="4"/>
      <c r="T25" s="5" t="e">
        <f t="shared" si="3"/>
        <v>#N/A</v>
      </c>
    </row>
    <row r="26" spans="1:20">
      <c r="A26" s="142"/>
      <c r="B26" s="143"/>
      <c r="C26" s="142"/>
      <c r="D26" s="142"/>
      <c r="E26" s="142"/>
      <c r="F26" s="6">
        <f t="shared" si="0"/>
        <v>100</v>
      </c>
      <c r="G26" s="4"/>
      <c r="H26" s="142"/>
      <c r="I26" s="142"/>
      <c r="J26" s="142"/>
      <c r="K26" s="6">
        <f t="shared" si="1"/>
        <v>100</v>
      </c>
      <c r="L26" s="4"/>
      <c r="M26" s="142"/>
      <c r="N26" s="142"/>
      <c r="O26" s="142"/>
      <c r="P26" s="6">
        <f t="shared" si="2"/>
        <v>100</v>
      </c>
      <c r="Q26" s="1"/>
      <c r="R26" s="5" t="e">
        <f>LOOKUP(A26,'Scoring Summary'!$B$9:$B$59,'Scoring Summary'!$H$9:$H$59)</f>
        <v>#N/A</v>
      </c>
      <c r="S26" s="4"/>
      <c r="T26" s="5" t="e">
        <f t="shared" si="3"/>
        <v>#N/A</v>
      </c>
    </row>
    <row r="27" spans="1:20">
      <c r="A27" s="142"/>
      <c r="B27" s="143"/>
      <c r="C27" s="142"/>
      <c r="D27" s="142"/>
      <c r="E27" s="142"/>
      <c r="F27" s="6">
        <f t="shared" si="0"/>
        <v>100</v>
      </c>
      <c r="G27" s="4"/>
      <c r="H27" s="142"/>
      <c r="I27" s="142"/>
      <c r="J27" s="142"/>
      <c r="K27" s="6">
        <f t="shared" si="1"/>
        <v>100</v>
      </c>
      <c r="L27" s="4"/>
      <c r="M27" s="142"/>
      <c r="N27" s="142"/>
      <c r="O27" s="142"/>
      <c r="P27" s="6">
        <f t="shared" si="2"/>
        <v>100</v>
      </c>
      <c r="Q27" s="1"/>
      <c r="R27" s="5" t="e">
        <f>LOOKUP(A27,'Scoring Summary'!$B$9:$B$59,'Scoring Summary'!$H$9:$H$59)</f>
        <v>#N/A</v>
      </c>
      <c r="S27" s="4"/>
      <c r="T27" s="5" t="e">
        <f t="shared" si="3"/>
        <v>#N/A</v>
      </c>
    </row>
    <row r="28" spans="1:20">
      <c r="A28" s="142"/>
      <c r="B28" s="143"/>
      <c r="C28" s="142"/>
      <c r="D28" s="142"/>
      <c r="E28" s="142"/>
      <c r="F28" s="6">
        <f t="shared" si="0"/>
        <v>100</v>
      </c>
      <c r="G28" s="4"/>
      <c r="H28" s="142"/>
      <c r="I28" s="142"/>
      <c r="J28" s="142"/>
      <c r="K28" s="6">
        <f t="shared" si="1"/>
        <v>100</v>
      </c>
      <c r="L28" s="4"/>
      <c r="M28" s="142"/>
      <c r="N28" s="142"/>
      <c r="O28" s="142"/>
      <c r="P28" s="6">
        <f t="shared" si="2"/>
        <v>100</v>
      </c>
      <c r="Q28" s="1"/>
      <c r="R28" s="5" t="e">
        <f>LOOKUP(A28,'Scoring Summary'!$B$9:$B$59,'Scoring Summary'!$H$9:$H$59)</f>
        <v>#N/A</v>
      </c>
      <c r="S28" s="4"/>
      <c r="T28" s="5" t="e">
        <f t="shared" si="3"/>
        <v>#N/A</v>
      </c>
    </row>
    <row r="29" spans="1:20">
      <c r="A29" s="142"/>
      <c r="B29" s="143"/>
      <c r="C29" s="142"/>
      <c r="D29" s="142"/>
      <c r="E29" s="142"/>
      <c r="F29" s="6">
        <f t="shared" si="0"/>
        <v>100</v>
      </c>
      <c r="G29" s="4"/>
      <c r="H29" s="142"/>
      <c r="I29" s="142"/>
      <c r="J29" s="142"/>
      <c r="K29" s="6">
        <f t="shared" si="1"/>
        <v>100</v>
      </c>
      <c r="L29" s="4"/>
      <c r="M29" s="142"/>
      <c r="N29" s="142"/>
      <c r="O29" s="142"/>
      <c r="P29" s="6">
        <f t="shared" si="2"/>
        <v>100</v>
      </c>
      <c r="Q29" s="1"/>
      <c r="R29" s="5" t="e">
        <f>LOOKUP(A29,'Scoring Summary'!$B$9:$B$59,'Scoring Summary'!$H$9:$H$59)</f>
        <v>#N/A</v>
      </c>
      <c r="S29" s="4"/>
      <c r="T29" s="5" t="e">
        <f t="shared" si="3"/>
        <v>#N/A</v>
      </c>
    </row>
    <row r="30" spans="1:20">
      <c r="A30" s="142"/>
      <c r="B30" s="143"/>
      <c r="C30" s="142"/>
      <c r="D30" s="142"/>
      <c r="E30" s="142"/>
      <c r="F30" s="6">
        <f t="shared" si="0"/>
        <v>100</v>
      </c>
      <c r="G30" s="4"/>
      <c r="H30" s="142"/>
      <c r="I30" s="142"/>
      <c r="J30" s="142"/>
      <c r="K30" s="6">
        <f t="shared" si="1"/>
        <v>100</v>
      </c>
      <c r="L30" s="4"/>
      <c r="M30" s="142"/>
      <c r="N30" s="142"/>
      <c r="O30" s="142"/>
      <c r="P30" s="6">
        <f t="shared" si="2"/>
        <v>100</v>
      </c>
      <c r="Q30" s="1"/>
      <c r="R30" s="5" t="e">
        <f>LOOKUP(A30,'Scoring Summary'!$B$9:$B$59,'Scoring Summary'!$H$9:$H$59)</f>
        <v>#N/A</v>
      </c>
      <c r="S30" s="4"/>
      <c r="T30" s="5" t="e">
        <f t="shared" si="3"/>
        <v>#N/A</v>
      </c>
    </row>
    <row r="31" spans="1:20">
      <c r="A31" s="142"/>
      <c r="B31" s="143"/>
      <c r="C31" s="142"/>
      <c r="D31" s="142"/>
      <c r="E31" s="142"/>
      <c r="F31" s="6">
        <f t="shared" si="0"/>
        <v>100</v>
      </c>
      <c r="G31" s="4"/>
      <c r="H31" s="142"/>
      <c r="I31" s="142"/>
      <c r="J31" s="142"/>
      <c r="K31" s="6">
        <f t="shared" si="1"/>
        <v>100</v>
      </c>
      <c r="L31" s="4"/>
      <c r="M31" s="142"/>
      <c r="N31" s="142"/>
      <c r="O31" s="142"/>
      <c r="P31" s="6">
        <f t="shared" si="2"/>
        <v>100</v>
      </c>
      <c r="Q31" s="1"/>
      <c r="R31" s="5" t="e">
        <f>LOOKUP(A31,'Scoring Summary'!$B$9:$B$59,'Scoring Summary'!$H$9:$H$59)</f>
        <v>#N/A</v>
      </c>
      <c r="S31" s="4"/>
      <c r="T31" s="5" t="e">
        <f t="shared" si="3"/>
        <v>#N/A</v>
      </c>
    </row>
    <row r="32" spans="1:20">
      <c r="A32" s="142"/>
      <c r="B32" s="143"/>
      <c r="C32" s="142"/>
      <c r="D32" s="142"/>
      <c r="E32" s="142"/>
      <c r="F32" s="6">
        <f t="shared" si="0"/>
        <v>100</v>
      </c>
      <c r="G32" s="4"/>
      <c r="H32" s="142"/>
      <c r="I32" s="142"/>
      <c r="J32" s="142"/>
      <c r="K32" s="6">
        <f t="shared" si="1"/>
        <v>100</v>
      </c>
      <c r="L32" s="4"/>
      <c r="M32" s="142"/>
      <c r="N32" s="142"/>
      <c r="O32" s="142"/>
      <c r="P32" s="6">
        <f t="shared" si="2"/>
        <v>100</v>
      </c>
      <c r="Q32" s="1"/>
      <c r="R32" s="5" t="e">
        <f>LOOKUP(A32,'Scoring Summary'!$B$9:$B$59,'Scoring Summary'!$H$9:$H$59)</f>
        <v>#N/A</v>
      </c>
      <c r="S32" s="4"/>
      <c r="T32" s="5" t="e">
        <f t="shared" si="3"/>
        <v>#N/A</v>
      </c>
    </row>
    <row r="33" spans="1:20">
      <c r="A33" s="142"/>
      <c r="B33" s="143"/>
      <c r="C33" s="142"/>
      <c r="D33" s="142"/>
      <c r="E33" s="142"/>
      <c r="F33" s="6">
        <f t="shared" si="0"/>
        <v>100</v>
      </c>
      <c r="G33" s="4"/>
      <c r="H33" s="142"/>
      <c r="I33" s="142"/>
      <c r="J33" s="142"/>
      <c r="K33" s="6">
        <f t="shared" si="1"/>
        <v>100</v>
      </c>
      <c r="L33" s="4"/>
      <c r="M33" s="142"/>
      <c r="N33" s="142"/>
      <c r="O33" s="142"/>
      <c r="P33" s="6">
        <f t="shared" si="2"/>
        <v>100</v>
      </c>
      <c r="Q33" s="1"/>
      <c r="R33" s="5" t="e">
        <f>LOOKUP(A33,'Scoring Summary'!$B$9:$B$59,'Scoring Summary'!$H$9:$H$59)</f>
        <v>#N/A</v>
      </c>
      <c r="S33" s="4"/>
      <c r="T33" s="5" t="e">
        <f t="shared" si="3"/>
        <v>#N/A</v>
      </c>
    </row>
    <row r="34" spans="1:20">
      <c r="A34" s="142"/>
      <c r="B34" s="143"/>
      <c r="C34" s="142"/>
      <c r="D34" s="142"/>
      <c r="E34" s="142"/>
      <c r="F34" s="6">
        <f t="shared" si="0"/>
        <v>100</v>
      </c>
      <c r="G34" s="4"/>
      <c r="H34" s="142"/>
      <c r="I34" s="142"/>
      <c r="J34" s="142"/>
      <c r="K34" s="6">
        <f t="shared" si="1"/>
        <v>100</v>
      </c>
      <c r="L34" s="4"/>
      <c r="M34" s="142"/>
      <c r="N34" s="142"/>
      <c r="O34" s="142"/>
      <c r="P34" s="6">
        <f t="shared" si="2"/>
        <v>100</v>
      </c>
      <c r="Q34" s="1"/>
      <c r="R34" s="5" t="e">
        <f>LOOKUP(A34,'Scoring Summary'!$B$9:$B$59,'Scoring Summary'!$H$9:$H$59)</f>
        <v>#N/A</v>
      </c>
      <c r="S34" s="4"/>
      <c r="T34" s="5" t="e">
        <f t="shared" si="3"/>
        <v>#N/A</v>
      </c>
    </row>
    <row r="35" spans="1:20">
      <c r="A35" s="142"/>
      <c r="B35" s="143"/>
      <c r="C35" s="142"/>
      <c r="D35" s="142"/>
      <c r="E35" s="142"/>
      <c r="F35" s="6">
        <f t="shared" si="0"/>
        <v>100</v>
      </c>
      <c r="G35" s="4"/>
      <c r="H35" s="142"/>
      <c r="I35" s="142"/>
      <c r="J35" s="142"/>
      <c r="K35" s="6">
        <f t="shared" si="1"/>
        <v>100</v>
      </c>
      <c r="L35" s="4"/>
      <c r="M35" s="142"/>
      <c r="N35" s="142"/>
      <c r="O35" s="142"/>
      <c r="P35" s="6">
        <f t="shared" si="2"/>
        <v>100</v>
      </c>
      <c r="Q35" s="1"/>
      <c r="R35" s="5" t="e">
        <f>LOOKUP(A35,'Scoring Summary'!$B$9:$B$59,'Scoring Summary'!$H$9:$H$59)</f>
        <v>#N/A</v>
      </c>
      <c r="S35" s="4"/>
      <c r="T35" s="5" t="e">
        <f t="shared" si="3"/>
        <v>#N/A</v>
      </c>
    </row>
    <row r="36" spans="1:20">
      <c r="A36" s="142"/>
      <c r="B36" s="143"/>
      <c r="C36" s="142"/>
      <c r="D36" s="142"/>
      <c r="E36" s="142"/>
      <c r="F36" s="6">
        <f t="shared" si="0"/>
        <v>100</v>
      </c>
      <c r="G36" s="4"/>
      <c r="H36" s="142"/>
      <c r="I36" s="142"/>
      <c r="J36" s="142"/>
      <c r="K36" s="6">
        <f t="shared" si="1"/>
        <v>100</v>
      </c>
      <c r="L36" s="4"/>
      <c r="M36" s="142"/>
      <c r="N36" s="142"/>
      <c r="O36" s="142"/>
      <c r="P36" s="6">
        <f t="shared" si="2"/>
        <v>100</v>
      </c>
      <c r="Q36" s="1"/>
      <c r="R36" s="5" t="e">
        <f>LOOKUP(A36,'Scoring Summary'!$B$9:$B$59,'Scoring Summary'!$H$9:$H$59)</f>
        <v>#N/A</v>
      </c>
      <c r="S36" s="4"/>
      <c r="T36" s="5" t="e">
        <f t="shared" si="3"/>
        <v>#N/A</v>
      </c>
    </row>
    <row r="37" spans="1:20">
      <c r="A37" s="142"/>
      <c r="B37" s="143"/>
      <c r="C37" s="142"/>
      <c r="D37" s="142"/>
      <c r="E37" s="142"/>
      <c r="F37" s="6">
        <f t="shared" si="0"/>
        <v>100</v>
      </c>
      <c r="G37" s="4"/>
      <c r="H37" s="142"/>
      <c r="I37" s="142"/>
      <c r="J37" s="142"/>
      <c r="K37" s="6">
        <f t="shared" si="1"/>
        <v>100</v>
      </c>
      <c r="L37" s="4"/>
      <c r="M37" s="142"/>
      <c r="N37" s="142"/>
      <c r="O37" s="142"/>
      <c r="P37" s="6">
        <f t="shared" si="2"/>
        <v>100</v>
      </c>
      <c r="Q37" s="1"/>
      <c r="R37" s="5" t="e">
        <f>LOOKUP(A37,'Scoring Summary'!$B$9:$B$59,'Scoring Summary'!$H$9:$H$59)</f>
        <v>#N/A</v>
      </c>
      <c r="S37" s="4"/>
      <c r="T37" s="5" t="e">
        <f t="shared" si="3"/>
        <v>#N/A</v>
      </c>
    </row>
    <row r="38" spans="1:20">
      <c r="A38" s="142"/>
      <c r="B38" s="143"/>
      <c r="C38" s="142"/>
      <c r="D38" s="142"/>
      <c r="E38" s="142"/>
      <c r="F38" s="6">
        <f t="shared" si="0"/>
        <v>100</v>
      </c>
      <c r="G38" s="4"/>
      <c r="H38" s="142"/>
      <c r="I38" s="142"/>
      <c r="J38" s="142"/>
      <c r="K38" s="6">
        <f t="shared" si="1"/>
        <v>100</v>
      </c>
      <c r="L38" s="4"/>
      <c r="M38" s="142"/>
      <c r="N38" s="142"/>
      <c r="O38" s="142"/>
      <c r="P38" s="6">
        <f t="shared" si="2"/>
        <v>100</v>
      </c>
      <c r="Q38" s="1"/>
      <c r="R38" s="5" t="e">
        <f>LOOKUP(A38,'Scoring Summary'!$B$9:$B$59,'Scoring Summary'!$H$9:$H$59)</f>
        <v>#N/A</v>
      </c>
      <c r="S38" s="4"/>
      <c r="T38" s="5" t="e">
        <f t="shared" si="3"/>
        <v>#N/A</v>
      </c>
    </row>
    <row r="39" spans="1:20">
      <c r="A39" s="142"/>
      <c r="B39" s="143"/>
      <c r="C39" s="142"/>
      <c r="D39" s="142"/>
      <c r="E39" s="142"/>
      <c r="F39" s="6">
        <f t="shared" si="0"/>
        <v>100</v>
      </c>
      <c r="G39" s="4"/>
      <c r="H39" s="142"/>
      <c r="I39" s="142"/>
      <c r="J39" s="142"/>
      <c r="K39" s="6">
        <f t="shared" si="1"/>
        <v>100</v>
      </c>
      <c r="L39" s="4"/>
      <c r="M39" s="142"/>
      <c r="N39" s="142"/>
      <c r="O39" s="142"/>
      <c r="P39" s="6">
        <f t="shared" si="2"/>
        <v>100</v>
      </c>
      <c r="Q39" s="1"/>
      <c r="R39" s="5" t="e">
        <f>LOOKUP(A39,'Scoring Summary'!$B$9:$B$59,'Scoring Summary'!$H$9:$H$59)</f>
        <v>#N/A</v>
      </c>
      <c r="S39" s="4"/>
      <c r="T39" s="5" t="e">
        <f t="shared" si="3"/>
        <v>#N/A</v>
      </c>
    </row>
    <row r="40" spans="1:20">
      <c r="A40" s="142"/>
      <c r="B40" s="143"/>
      <c r="C40" s="142"/>
      <c r="D40" s="142"/>
      <c r="E40" s="142"/>
      <c r="F40" s="6">
        <f t="shared" si="0"/>
        <v>100</v>
      </c>
      <c r="G40" s="4"/>
      <c r="H40" s="142"/>
      <c r="I40" s="142"/>
      <c r="J40" s="142"/>
      <c r="K40" s="6">
        <f t="shared" si="1"/>
        <v>100</v>
      </c>
      <c r="L40" s="4"/>
      <c r="M40" s="142"/>
      <c r="N40" s="142"/>
      <c r="O40" s="142"/>
      <c r="P40" s="6">
        <f t="shared" si="2"/>
        <v>100</v>
      </c>
      <c r="Q40" s="1"/>
      <c r="R40" s="5" t="e">
        <f>LOOKUP(A40,'Scoring Summary'!$B$9:$B$59,'Scoring Summary'!$H$9:$H$59)</f>
        <v>#N/A</v>
      </c>
      <c r="S40" s="4"/>
      <c r="T40" s="5" t="e">
        <f t="shared" si="3"/>
        <v>#N/A</v>
      </c>
    </row>
    <row r="41" spans="1:20">
      <c r="A41" s="142"/>
      <c r="B41" s="143"/>
      <c r="C41" s="142"/>
      <c r="D41" s="142"/>
      <c r="E41" s="142"/>
      <c r="F41" s="6">
        <f t="shared" si="0"/>
        <v>100</v>
      </c>
      <c r="G41" s="4"/>
      <c r="H41" s="142"/>
      <c r="I41" s="142"/>
      <c r="J41" s="142"/>
      <c r="K41" s="6">
        <f t="shared" si="1"/>
        <v>100</v>
      </c>
      <c r="L41" s="4"/>
      <c r="M41" s="142"/>
      <c r="N41" s="142"/>
      <c r="O41" s="142"/>
      <c r="P41" s="6">
        <f t="shared" si="2"/>
        <v>100</v>
      </c>
      <c r="Q41" s="1"/>
      <c r="R41" s="5" t="e">
        <f>LOOKUP(A41,'Scoring Summary'!$B$9:$B$59,'Scoring Summary'!$H$9:$H$59)</f>
        <v>#N/A</v>
      </c>
      <c r="S41" s="4"/>
      <c r="T41" s="5" t="e">
        <f t="shared" si="3"/>
        <v>#N/A</v>
      </c>
    </row>
    <row r="42" spans="1:20">
      <c r="A42" s="142"/>
      <c r="B42" s="143"/>
      <c r="C42" s="142"/>
      <c r="D42" s="142"/>
      <c r="E42" s="142"/>
      <c r="F42" s="6">
        <f t="shared" si="0"/>
        <v>100</v>
      </c>
      <c r="G42" s="4"/>
      <c r="H42" s="142"/>
      <c r="I42" s="142"/>
      <c r="J42" s="142"/>
      <c r="K42" s="6">
        <f t="shared" si="1"/>
        <v>100</v>
      </c>
      <c r="L42" s="4"/>
      <c r="M42" s="142"/>
      <c r="N42" s="142"/>
      <c r="O42" s="142"/>
      <c r="P42" s="6">
        <f t="shared" si="2"/>
        <v>100</v>
      </c>
      <c r="Q42" s="1"/>
      <c r="R42" s="5" t="e">
        <f>LOOKUP(A42,'Scoring Summary'!$B$9:$B$59,'Scoring Summary'!$H$9:$H$59)</f>
        <v>#N/A</v>
      </c>
      <c r="S42" s="4"/>
      <c r="T42" s="5" t="e">
        <f t="shared" si="3"/>
        <v>#N/A</v>
      </c>
    </row>
    <row r="43" spans="1:20">
      <c r="A43" s="142"/>
      <c r="B43" s="143"/>
      <c r="C43" s="142"/>
      <c r="D43" s="142"/>
      <c r="E43" s="142"/>
      <c r="F43" s="6">
        <f t="shared" si="0"/>
        <v>100</v>
      </c>
      <c r="G43" s="4"/>
      <c r="H43" s="142"/>
      <c r="I43" s="142"/>
      <c r="J43" s="142"/>
      <c r="K43" s="6">
        <f t="shared" si="1"/>
        <v>100</v>
      </c>
      <c r="L43" s="4"/>
      <c r="M43" s="142"/>
      <c r="N43" s="142"/>
      <c r="O43" s="142"/>
      <c r="P43" s="6">
        <f t="shared" si="2"/>
        <v>100</v>
      </c>
      <c r="Q43" s="1"/>
      <c r="R43" s="5" t="e">
        <f>LOOKUP(A43,'Scoring Summary'!$B$9:$B$59,'Scoring Summary'!$H$9:$H$59)</f>
        <v>#N/A</v>
      </c>
      <c r="S43" s="4"/>
      <c r="T43" s="5" t="e">
        <f t="shared" si="3"/>
        <v>#N/A</v>
      </c>
    </row>
    <row r="44" spans="1:20">
      <c r="A44" s="142"/>
      <c r="B44" s="143"/>
      <c r="C44" s="142"/>
      <c r="D44" s="142"/>
      <c r="E44" s="142"/>
      <c r="F44" s="6">
        <f t="shared" si="0"/>
        <v>100</v>
      </c>
      <c r="G44" s="4"/>
      <c r="H44" s="142"/>
      <c r="I44" s="142"/>
      <c r="J44" s="142"/>
      <c r="K44" s="6">
        <f t="shared" si="1"/>
        <v>100</v>
      </c>
      <c r="L44" s="4"/>
      <c r="M44" s="142"/>
      <c r="N44" s="142"/>
      <c r="O44" s="142"/>
      <c r="P44" s="6">
        <f t="shared" si="2"/>
        <v>100</v>
      </c>
      <c r="Q44" s="1"/>
      <c r="R44" s="5" t="e">
        <f>LOOKUP(A44,'Scoring Summary'!$B$9:$B$59,'Scoring Summary'!$H$9:$H$59)</f>
        <v>#N/A</v>
      </c>
      <c r="S44" s="4"/>
      <c r="T44" s="5" t="e">
        <f t="shared" si="3"/>
        <v>#N/A</v>
      </c>
    </row>
    <row r="45" spans="1:20">
      <c r="A45" s="142"/>
      <c r="B45" s="143"/>
      <c r="C45" s="142"/>
      <c r="D45" s="142"/>
      <c r="E45" s="142"/>
      <c r="F45" s="6">
        <f t="shared" si="0"/>
        <v>100</v>
      </c>
      <c r="G45" s="4"/>
      <c r="H45" s="142"/>
      <c r="I45" s="142"/>
      <c r="J45" s="142"/>
      <c r="K45" s="6">
        <f t="shared" si="1"/>
        <v>100</v>
      </c>
      <c r="L45" s="4"/>
      <c r="M45" s="142"/>
      <c r="N45" s="142"/>
      <c r="O45" s="142"/>
      <c r="P45" s="6">
        <f t="shared" si="2"/>
        <v>100</v>
      </c>
      <c r="Q45" s="1"/>
      <c r="R45" s="5" t="e">
        <f>LOOKUP(A45,'Scoring Summary'!$B$9:$B$59,'Scoring Summary'!$H$9:$H$59)</f>
        <v>#N/A</v>
      </c>
      <c r="S45" s="4"/>
      <c r="T45" s="5" t="e">
        <f t="shared" si="3"/>
        <v>#N/A</v>
      </c>
    </row>
    <row r="46" spans="1:20">
      <c r="A46" s="142"/>
      <c r="B46" s="143"/>
      <c r="C46" s="142"/>
      <c r="D46" s="142"/>
      <c r="E46" s="142"/>
      <c r="F46" s="6">
        <f t="shared" si="0"/>
        <v>100</v>
      </c>
      <c r="G46" s="4"/>
      <c r="H46" s="142"/>
      <c r="I46" s="142"/>
      <c r="J46" s="142"/>
      <c r="K46" s="6">
        <f t="shared" si="1"/>
        <v>100</v>
      </c>
      <c r="L46" s="4"/>
      <c r="M46" s="142"/>
      <c r="N46" s="142"/>
      <c r="O46" s="142"/>
      <c r="P46" s="6">
        <f t="shared" si="2"/>
        <v>100</v>
      </c>
      <c r="Q46" s="1"/>
      <c r="R46" s="5" t="e">
        <f>LOOKUP(A46,'Scoring Summary'!$B$9:$B$59,'Scoring Summary'!$H$9:$H$59)</f>
        <v>#N/A</v>
      </c>
      <c r="S46" s="4"/>
      <c r="T46" s="5" t="e">
        <f t="shared" si="3"/>
        <v>#N/A</v>
      </c>
    </row>
    <row r="47" spans="1:20">
      <c r="A47" s="142"/>
      <c r="B47" s="143"/>
      <c r="C47" s="142"/>
      <c r="D47" s="142"/>
      <c r="E47" s="142"/>
      <c r="F47" s="6">
        <f t="shared" si="0"/>
        <v>100</v>
      </c>
      <c r="G47" s="4"/>
      <c r="H47" s="142"/>
      <c r="I47" s="142"/>
      <c r="J47" s="142"/>
      <c r="K47" s="6">
        <f t="shared" si="1"/>
        <v>100</v>
      </c>
      <c r="L47" s="4"/>
      <c r="M47" s="142"/>
      <c r="N47" s="142"/>
      <c r="O47" s="142"/>
      <c r="P47" s="6">
        <f t="shared" si="2"/>
        <v>100</v>
      </c>
      <c r="Q47" s="1"/>
      <c r="R47" s="5" t="e">
        <f>LOOKUP(A47,'Scoring Summary'!$B$9:$B$59,'Scoring Summary'!$H$9:$H$59)</f>
        <v>#N/A</v>
      </c>
      <c r="S47" s="4"/>
      <c r="T47" s="5" t="e">
        <f t="shared" si="3"/>
        <v>#N/A</v>
      </c>
    </row>
    <row r="48" spans="1:20">
      <c r="A48" s="142"/>
      <c r="B48" s="143"/>
      <c r="C48" s="142"/>
      <c r="D48" s="142"/>
      <c r="E48" s="142"/>
      <c r="F48" s="6">
        <f t="shared" si="0"/>
        <v>100</v>
      </c>
      <c r="G48" s="4"/>
      <c r="H48" s="142"/>
      <c r="I48" s="142"/>
      <c r="J48" s="142"/>
      <c r="K48" s="6">
        <f t="shared" si="1"/>
        <v>100</v>
      </c>
      <c r="L48" s="4"/>
      <c r="M48" s="142"/>
      <c r="N48" s="142"/>
      <c r="O48" s="142"/>
      <c r="P48" s="6">
        <f t="shared" si="2"/>
        <v>100</v>
      </c>
      <c r="Q48" s="1"/>
      <c r="R48" s="5" t="e">
        <f>LOOKUP(A48,'Scoring Summary'!$B$9:$B$59,'Scoring Summary'!$H$9:$H$59)</f>
        <v>#N/A</v>
      </c>
      <c r="S48" s="4"/>
      <c r="T48" s="5" t="e">
        <f t="shared" si="3"/>
        <v>#N/A</v>
      </c>
    </row>
    <row r="49" spans="1:16">
      <c r="A49" s="3"/>
      <c r="B49" s="3"/>
      <c r="C49" s="3"/>
      <c r="D49" s="3"/>
      <c r="E49" s="3"/>
      <c r="F49" s="3"/>
      <c r="G49" s="3"/>
      <c r="H49" s="3"/>
      <c r="I49" s="3"/>
      <c r="J49" s="3"/>
      <c r="K49" s="3"/>
      <c r="L49" s="3"/>
      <c r="M49" s="3"/>
      <c r="N49" s="3"/>
      <c r="O49" s="3"/>
      <c r="P49" s="3"/>
    </row>
    <row r="50" spans="1:16">
      <c r="A50" s="3"/>
      <c r="B50" s="3"/>
      <c r="C50" s="3"/>
      <c r="D50" s="3"/>
      <c r="E50" s="3"/>
      <c r="F50" s="3"/>
      <c r="G50" s="3"/>
      <c r="H50" s="3"/>
      <c r="I50" s="3"/>
      <c r="J50" s="3"/>
      <c r="K50" s="3"/>
      <c r="L50" s="3"/>
      <c r="M50" s="3"/>
      <c r="N50" s="3"/>
      <c r="O50" s="3"/>
      <c r="P50" s="3"/>
    </row>
    <row r="51" spans="1:16">
      <c r="B51" s="3"/>
      <c r="C51" s="3"/>
      <c r="D51" s="3"/>
      <c r="E51" s="3"/>
      <c r="F51" s="3"/>
      <c r="G51" s="3"/>
      <c r="H51" s="3"/>
      <c r="I51" s="3"/>
      <c r="J51" s="3"/>
      <c r="K51" s="3"/>
      <c r="L51" s="3"/>
      <c r="M51" s="3"/>
      <c r="N51" s="3"/>
      <c r="O51" s="3"/>
      <c r="P51" s="3"/>
    </row>
    <row r="52" spans="1:16">
      <c r="A52" s="3"/>
      <c r="B52" s="3"/>
      <c r="C52" s="3"/>
      <c r="D52" s="3"/>
      <c r="E52" s="3"/>
      <c r="F52" s="3"/>
      <c r="G52" s="3"/>
      <c r="H52" s="3"/>
      <c r="I52" s="3"/>
      <c r="J52" s="3"/>
      <c r="K52" s="3"/>
      <c r="L52" s="3"/>
      <c r="M52" s="3"/>
      <c r="N52" s="3"/>
      <c r="O52" s="3"/>
      <c r="P52" s="3"/>
    </row>
    <row r="53" spans="1:16">
      <c r="A53" s="3"/>
      <c r="B53" s="3"/>
      <c r="C53" s="3"/>
      <c r="D53" s="3"/>
      <c r="E53" s="3"/>
      <c r="F53" s="3"/>
      <c r="G53" s="3"/>
      <c r="H53" s="3"/>
      <c r="I53" s="3"/>
      <c r="J53" s="3"/>
      <c r="K53" s="3"/>
      <c r="L53" s="3"/>
      <c r="M53" s="3"/>
      <c r="N53" s="3"/>
      <c r="O53" s="3"/>
      <c r="P53" s="3"/>
    </row>
    <row r="54" spans="1:16">
      <c r="A54" s="3"/>
      <c r="B54" s="3"/>
      <c r="C54" s="3"/>
      <c r="D54" s="3"/>
      <c r="E54" s="3"/>
      <c r="F54" s="3"/>
      <c r="G54" s="3"/>
      <c r="H54" s="3"/>
      <c r="I54" s="3"/>
      <c r="J54" s="3"/>
      <c r="K54" s="3"/>
      <c r="L54" s="3"/>
      <c r="M54" s="3"/>
      <c r="N54" s="3"/>
      <c r="O54" s="3"/>
      <c r="P54" s="3"/>
    </row>
    <row r="55" spans="1:16">
      <c r="A55" s="3"/>
      <c r="B55" s="3"/>
      <c r="C55" s="3"/>
      <c r="D55" s="3"/>
      <c r="E55" s="3"/>
      <c r="F55" s="3"/>
      <c r="G55" s="3"/>
      <c r="H55" s="3"/>
      <c r="I55" s="3"/>
      <c r="J55" s="3"/>
      <c r="K55" s="3"/>
      <c r="L55" s="3"/>
      <c r="M55" s="3"/>
      <c r="N55" s="3"/>
      <c r="O55" s="3"/>
      <c r="P55" s="3"/>
    </row>
    <row r="56" spans="1:16">
      <c r="A56" s="3"/>
      <c r="B56" s="3"/>
      <c r="C56" s="3"/>
      <c r="D56" s="3"/>
      <c r="E56" s="3"/>
      <c r="F56" s="3"/>
      <c r="G56" s="3"/>
      <c r="H56" s="3"/>
      <c r="I56" s="3"/>
      <c r="J56" s="3"/>
      <c r="K56" s="3"/>
      <c r="L56" s="3"/>
      <c r="M56" s="3"/>
      <c r="N56" s="3"/>
      <c r="O56" s="3"/>
      <c r="P56" s="3"/>
    </row>
    <row r="57" spans="1:16">
      <c r="A57" s="3"/>
      <c r="B57" s="3"/>
      <c r="C57" s="3"/>
      <c r="D57" s="3"/>
      <c r="E57" s="3"/>
      <c r="F57" s="3"/>
      <c r="G57" s="3"/>
      <c r="H57" s="3"/>
      <c r="I57" s="3"/>
      <c r="J57" s="3"/>
      <c r="K57" s="3"/>
      <c r="L57" s="3"/>
      <c r="M57" s="3"/>
      <c r="N57" s="3"/>
      <c r="O57" s="3"/>
      <c r="P57" s="3"/>
    </row>
    <row r="58" spans="1:16">
      <c r="A58" s="3"/>
      <c r="B58" s="3"/>
      <c r="C58" s="3"/>
      <c r="D58" s="3"/>
      <c r="E58" s="3"/>
      <c r="F58" s="3"/>
      <c r="G58" s="3"/>
      <c r="H58" s="3"/>
      <c r="I58" s="3"/>
      <c r="J58" s="3"/>
      <c r="K58" s="3"/>
      <c r="L58" s="3"/>
      <c r="M58" s="3"/>
      <c r="N58" s="3"/>
      <c r="O58" s="3"/>
      <c r="P58" s="3"/>
    </row>
    <row r="59" spans="1:16">
      <c r="A59" s="3"/>
      <c r="B59" s="3"/>
      <c r="C59" s="3"/>
      <c r="D59" s="3"/>
      <c r="E59" s="3"/>
      <c r="F59" s="3"/>
      <c r="G59" s="3"/>
      <c r="H59" s="3"/>
      <c r="I59" s="3"/>
      <c r="J59" s="3"/>
      <c r="K59" s="3"/>
      <c r="L59" s="3"/>
      <c r="M59" s="3"/>
      <c r="N59" s="3"/>
      <c r="O59" s="3"/>
      <c r="P59" s="3"/>
    </row>
    <row r="60" spans="1:16">
      <c r="A60" s="3"/>
      <c r="B60" s="3"/>
      <c r="C60" s="3"/>
      <c r="D60" s="3"/>
      <c r="E60" s="3"/>
      <c r="F60" s="3"/>
      <c r="G60" s="3"/>
      <c r="H60" s="3"/>
      <c r="I60" s="3"/>
      <c r="J60" s="3"/>
      <c r="K60" s="3"/>
      <c r="L60" s="3"/>
      <c r="M60" s="3"/>
      <c r="N60" s="3"/>
      <c r="O60" s="3"/>
      <c r="P60" s="3"/>
    </row>
    <row r="61" spans="1:16">
      <c r="A61" s="3"/>
      <c r="B61" s="3"/>
      <c r="C61" s="3"/>
      <c r="D61" s="3"/>
      <c r="E61" s="3"/>
      <c r="F61" s="3"/>
      <c r="G61" s="3"/>
      <c r="H61" s="3"/>
      <c r="I61" s="3"/>
      <c r="J61" s="3"/>
      <c r="K61" s="3"/>
      <c r="L61" s="3"/>
      <c r="M61" s="3"/>
      <c r="N61" s="3"/>
      <c r="O61" s="3"/>
      <c r="P61" s="3"/>
    </row>
    <row r="62" spans="1:16">
      <c r="A62" s="3"/>
      <c r="B62" s="3"/>
      <c r="C62" s="3"/>
      <c r="D62" s="3"/>
      <c r="E62" s="3"/>
      <c r="F62" s="3"/>
      <c r="G62" s="3"/>
      <c r="H62" s="3"/>
      <c r="I62" s="3"/>
      <c r="J62" s="3"/>
      <c r="K62" s="3"/>
      <c r="L62" s="3"/>
      <c r="M62" s="3"/>
      <c r="N62" s="3"/>
      <c r="O62" s="3"/>
      <c r="P62" s="3"/>
    </row>
    <row r="63" spans="1:16">
      <c r="A63" s="3"/>
      <c r="B63" s="3"/>
      <c r="C63" s="3"/>
      <c r="D63" s="3"/>
      <c r="E63" s="3"/>
      <c r="F63" s="3"/>
      <c r="G63" s="3"/>
      <c r="H63" s="3"/>
      <c r="I63" s="3"/>
      <c r="J63" s="3"/>
      <c r="K63" s="3"/>
      <c r="L63" s="3"/>
      <c r="M63" s="3"/>
      <c r="N63" s="3"/>
      <c r="O63" s="3"/>
      <c r="P63" s="3"/>
    </row>
    <row r="64" spans="1:16">
      <c r="A64" s="3"/>
      <c r="B64" s="3"/>
      <c r="C64" s="3"/>
      <c r="D64" s="3"/>
      <c r="E64" s="3"/>
      <c r="F64" s="3"/>
      <c r="G64" s="3"/>
      <c r="H64" s="3"/>
      <c r="I64" s="3"/>
      <c r="J64" s="3"/>
      <c r="K64" s="3"/>
      <c r="L64" s="3"/>
      <c r="M64" s="3"/>
      <c r="N64" s="3"/>
      <c r="O64" s="3"/>
      <c r="P64" s="3"/>
    </row>
    <row r="65" spans="1:16">
      <c r="A65" s="3"/>
      <c r="B65" s="3"/>
      <c r="C65" s="3"/>
      <c r="D65" s="3"/>
      <c r="E65" s="3"/>
      <c r="F65" s="3"/>
      <c r="G65" s="3"/>
      <c r="H65" s="3"/>
      <c r="I65" s="3"/>
      <c r="J65" s="3"/>
      <c r="K65" s="3"/>
      <c r="L65" s="3"/>
      <c r="M65" s="3"/>
      <c r="N65" s="3"/>
      <c r="O65" s="3"/>
      <c r="P65" s="3"/>
    </row>
    <row r="66" spans="1:16">
      <c r="A66" s="3"/>
      <c r="B66" s="3"/>
      <c r="C66" s="3"/>
      <c r="D66" s="3"/>
      <c r="E66" s="3"/>
      <c r="F66" s="3"/>
      <c r="G66" s="3"/>
      <c r="H66" s="3"/>
      <c r="I66" s="3"/>
      <c r="J66" s="3"/>
      <c r="K66" s="3"/>
      <c r="L66" s="3"/>
      <c r="M66" s="3"/>
      <c r="N66" s="3"/>
      <c r="O66" s="3"/>
      <c r="P66" s="3"/>
    </row>
    <row r="67" spans="1:16">
      <c r="A67" s="3"/>
      <c r="B67" s="3"/>
      <c r="C67" s="3"/>
      <c r="D67" s="3"/>
      <c r="E67" s="3"/>
      <c r="F67" s="3"/>
      <c r="G67" s="3"/>
      <c r="H67" s="3"/>
      <c r="I67" s="3"/>
      <c r="J67" s="3"/>
      <c r="K67" s="3"/>
      <c r="L67" s="3"/>
      <c r="M67" s="3"/>
      <c r="N67" s="3"/>
      <c r="O67" s="3"/>
      <c r="P67" s="3"/>
    </row>
    <row r="68" spans="1:16">
      <c r="A68" s="3"/>
      <c r="B68" s="3"/>
      <c r="C68" s="3"/>
      <c r="D68" s="3"/>
      <c r="E68" s="3"/>
      <c r="F68" s="3"/>
      <c r="G68" s="3"/>
      <c r="H68" s="3"/>
      <c r="I68" s="3"/>
      <c r="J68" s="3"/>
      <c r="K68" s="3"/>
      <c r="L68" s="3"/>
      <c r="M68" s="3"/>
      <c r="N68" s="3"/>
      <c r="O68" s="3"/>
      <c r="P68" s="3"/>
    </row>
    <row r="69" spans="1:16">
      <c r="A69" s="3"/>
      <c r="B69" s="3"/>
      <c r="C69" s="3"/>
      <c r="D69" s="3"/>
      <c r="E69" s="3"/>
      <c r="F69" s="3"/>
      <c r="G69" s="3"/>
      <c r="H69" s="3"/>
      <c r="I69" s="3"/>
      <c r="J69" s="3"/>
      <c r="K69" s="3"/>
      <c r="L69" s="3"/>
      <c r="M69" s="3"/>
      <c r="N69" s="3"/>
      <c r="O69" s="3"/>
      <c r="P69" s="3"/>
    </row>
    <row r="70" spans="1:16">
      <c r="A70" s="3"/>
      <c r="B70" s="3"/>
      <c r="C70" s="3"/>
      <c r="D70" s="3"/>
      <c r="E70" s="3"/>
      <c r="F70" s="3"/>
      <c r="G70" s="3"/>
      <c r="H70" s="3"/>
      <c r="I70" s="3"/>
      <c r="J70" s="3"/>
      <c r="K70" s="3"/>
      <c r="L70" s="3"/>
      <c r="M70" s="3"/>
      <c r="N70" s="3"/>
      <c r="O70" s="3"/>
      <c r="P70" s="3"/>
    </row>
    <row r="71" spans="1:16">
      <c r="A71" s="3"/>
      <c r="B71" s="3"/>
      <c r="C71" s="3"/>
      <c r="D71" s="3"/>
      <c r="E71" s="3"/>
      <c r="F71" s="3"/>
      <c r="G71" s="3"/>
      <c r="H71" s="3"/>
      <c r="I71" s="3"/>
      <c r="J71" s="3"/>
      <c r="K71" s="3"/>
      <c r="L71" s="3"/>
      <c r="M71" s="3"/>
      <c r="N71" s="3"/>
      <c r="O71" s="3"/>
      <c r="P71" s="3"/>
    </row>
    <row r="72" spans="1:16">
      <c r="A72" s="3"/>
      <c r="B72" s="3"/>
      <c r="C72" s="3"/>
      <c r="D72" s="3"/>
      <c r="E72" s="3"/>
      <c r="F72" s="3"/>
      <c r="G72" s="3"/>
      <c r="H72" s="3"/>
      <c r="I72" s="3"/>
      <c r="J72" s="3"/>
      <c r="K72" s="3"/>
      <c r="L72" s="3"/>
      <c r="M72" s="3"/>
      <c r="N72" s="3"/>
      <c r="O72" s="3"/>
      <c r="P72" s="3"/>
    </row>
    <row r="73" spans="1:16">
      <c r="A73" s="3"/>
      <c r="B73" s="3"/>
      <c r="C73" s="3"/>
      <c r="D73" s="3"/>
      <c r="E73" s="3"/>
      <c r="F73" s="3"/>
      <c r="G73" s="3"/>
      <c r="H73" s="3"/>
      <c r="I73" s="3"/>
      <c r="J73" s="3"/>
      <c r="K73" s="3"/>
      <c r="L73" s="3"/>
      <c r="M73" s="3"/>
      <c r="N73" s="3"/>
      <c r="O73" s="3"/>
      <c r="P73" s="3"/>
    </row>
    <row r="74" spans="1:16">
      <c r="A74" s="3"/>
      <c r="B74" s="3"/>
      <c r="C74" s="3"/>
      <c r="D74" s="3"/>
      <c r="E74" s="3"/>
      <c r="F74" s="3"/>
      <c r="G74" s="3"/>
      <c r="H74" s="3"/>
      <c r="I74" s="3"/>
      <c r="J74" s="3"/>
      <c r="K74" s="3"/>
      <c r="L74" s="3"/>
      <c r="M74" s="3"/>
      <c r="N74" s="3"/>
      <c r="O74" s="3"/>
      <c r="P74" s="3"/>
    </row>
    <row r="75" spans="1:16">
      <c r="A75" s="3"/>
      <c r="B75" s="3"/>
      <c r="C75" s="3"/>
      <c r="D75" s="3"/>
      <c r="E75" s="3"/>
      <c r="F75" s="3"/>
      <c r="G75" s="3"/>
      <c r="H75" s="3"/>
      <c r="I75" s="3"/>
      <c r="J75" s="3"/>
      <c r="K75" s="3"/>
      <c r="L75" s="3"/>
      <c r="M75" s="3"/>
      <c r="N75" s="3"/>
      <c r="O75" s="3"/>
      <c r="P75" s="3"/>
    </row>
    <row r="76" spans="1:16">
      <c r="A76" s="3"/>
      <c r="B76" s="3"/>
      <c r="C76" s="3"/>
      <c r="D76" s="3"/>
      <c r="E76" s="3"/>
      <c r="F76" s="3"/>
      <c r="G76" s="3"/>
      <c r="H76" s="3"/>
      <c r="I76" s="3"/>
      <c r="J76" s="3"/>
      <c r="K76" s="3"/>
      <c r="L76" s="3"/>
      <c r="M76" s="3"/>
      <c r="N76" s="3"/>
      <c r="O76" s="3"/>
      <c r="P76" s="3"/>
    </row>
    <row r="77" spans="1:16">
      <c r="A77" s="3"/>
      <c r="B77" s="3"/>
      <c r="C77" s="3"/>
      <c r="D77" s="3"/>
      <c r="E77" s="3"/>
      <c r="F77" s="3"/>
      <c r="G77" s="3"/>
      <c r="H77" s="3"/>
      <c r="I77" s="3"/>
      <c r="J77" s="3"/>
      <c r="K77" s="3"/>
      <c r="L77" s="3"/>
      <c r="M77" s="3"/>
      <c r="N77" s="3"/>
      <c r="O77" s="3"/>
      <c r="P77" s="3"/>
    </row>
    <row r="78" spans="1:16">
      <c r="A78" s="3"/>
      <c r="B78" s="3"/>
      <c r="C78" s="3"/>
      <c r="D78" s="3"/>
      <c r="E78" s="3"/>
      <c r="F78" s="3"/>
      <c r="G78" s="3"/>
      <c r="H78" s="3"/>
      <c r="I78" s="3"/>
      <c r="J78" s="3"/>
      <c r="K78" s="3"/>
      <c r="L78" s="3"/>
      <c r="M78" s="3"/>
      <c r="N78" s="3"/>
      <c r="O78" s="3"/>
      <c r="P78" s="3"/>
    </row>
    <row r="79" spans="1:16">
      <c r="A79" s="3"/>
      <c r="B79" s="3"/>
      <c r="C79" s="3"/>
      <c r="D79" s="3"/>
      <c r="E79" s="3"/>
      <c r="F79" s="3"/>
      <c r="G79" s="3"/>
      <c r="H79" s="3"/>
      <c r="I79" s="3"/>
      <c r="J79" s="3"/>
      <c r="K79" s="3"/>
      <c r="L79" s="3"/>
      <c r="M79" s="3"/>
      <c r="N79" s="3"/>
      <c r="O79" s="3"/>
      <c r="P79" s="3"/>
    </row>
    <row r="80" spans="1:16">
      <c r="A80" s="3"/>
      <c r="B80" s="3"/>
      <c r="C80" s="3"/>
      <c r="D80" s="3"/>
      <c r="E80" s="3"/>
      <c r="F80" s="3"/>
      <c r="G80" s="3"/>
      <c r="H80" s="3"/>
      <c r="I80" s="3"/>
      <c r="J80" s="3"/>
      <c r="K80" s="3"/>
      <c r="L80" s="3"/>
      <c r="M80" s="3"/>
      <c r="N80" s="3"/>
      <c r="O80" s="3"/>
      <c r="P80" s="3"/>
    </row>
    <row r="81" spans="1:16">
      <c r="A81" s="3"/>
      <c r="B81" s="3"/>
      <c r="C81" s="3"/>
      <c r="D81" s="3"/>
      <c r="E81" s="3"/>
      <c r="F81" s="3"/>
      <c r="G81" s="3"/>
      <c r="H81" s="3"/>
      <c r="I81" s="3"/>
      <c r="J81" s="3"/>
      <c r="K81" s="3"/>
      <c r="L81" s="3"/>
      <c r="M81" s="3"/>
      <c r="N81" s="3"/>
      <c r="O81" s="3"/>
      <c r="P81" s="3"/>
    </row>
    <row r="82" spans="1:16">
      <c r="A82" s="3"/>
      <c r="B82" s="3"/>
      <c r="C82" s="3"/>
      <c r="D82" s="3"/>
      <c r="E82" s="3"/>
      <c r="F82" s="3"/>
      <c r="G82" s="3"/>
      <c r="H82" s="3"/>
      <c r="I82" s="3"/>
      <c r="J82" s="3"/>
      <c r="K82" s="3"/>
      <c r="L82" s="3"/>
      <c r="M82" s="3"/>
      <c r="N82" s="3"/>
      <c r="O82" s="3"/>
      <c r="P82" s="3"/>
    </row>
    <row r="83" spans="1:16">
      <c r="A83" s="3"/>
      <c r="B83" s="3"/>
      <c r="C83" s="3"/>
      <c r="D83" s="3"/>
      <c r="E83" s="3"/>
      <c r="F83" s="3"/>
      <c r="G83" s="3"/>
      <c r="H83" s="3"/>
      <c r="I83" s="3"/>
      <c r="J83" s="3"/>
      <c r="K83" s="3"/>
      <c r="L83" s="3"/>
      <c r="M83" s="3"/>
      <c r="N83" s="3"/>
      <c r="O83" s="3"/>
      <c r="P83" s="3"/>
    </row>
    <row r="84" spans="1:16">
      <c r="A84" s="3"/>
      <c r="B84" s="3"/>
      <c r="C84" s="3"/>
      <c r="D84" s="3"/>
      <c r="E84" s="3"/>
      <c r="F84" s="3"/>
      <c r="G84" s="3"/>
      <c r="H84" s="3"/>
      <c r="I84" s="3"/>
      <c r="J84" s="3"/>
      <c r="K84" s="3"/>
      <c r="L84" s="3"/>
      <c r="M84" s="3"/>
      <c r="N84" s="3"/>
      <c r="O84" s="3"/>
      <c r="P84" s="3"/>
    </row>
    <row r="85" spans="1:16">
      <c r="A85" s="3"/>
      <c r="B85" s="3"/>
      <c r="C85" s="3"/>
      <c r="D85" s="3"/>
      <c r="E85" s="3"/>
      <c r="F85" s="3"/>
      <c r="G85" s="3"/>
      <c r="H85" s="3"/>
      <c r="I85" s="3"/>
      <c r="J85" s="3"/>
      <c r="K85" s="3"/>
      <c r="L85" s="3"/>
      <c r="M85" s="3"/>
      <c r="N85" s="3"/>
      <c r="O85" s="3"/>
      <c r="P85" s="3"/>
    </row>
    <row r="86" spans="1:16">
      <c r="A86" s="3"/>
      <c r="B86" s="3"/>
      <c r="C86" s="3"/>
      <c r="D86" s="3"/>
      <c r="E86" s="3"/>
      <c r="F86" s="3"/>
      <c r="G86" s="3"/>
      <c r="H86" s="3"/>
      <c r="I86" s="3"/>
      <c r="J86" s="3"/>
      <c r="K86" s="3"/>
      <c r="L86" s="3"/>
      <c r="M86" s="3"/>
      <c r="N86" s="3"/>
      <c r="O86" s="3"/>
      <c r="P86" s="3"/>
    </row>
    <row r="87" spans="1:16">
      <c r="A87" s="3"/>
      <c r="B87" s="3"/>
      <c r="C87" s="3"/>
      <c r="D87" s="3"/>
      <c r="E87" s="3"/>
      <c r="F87" s="3"/>
      <c r="G87" s="3"/>
      <c r="H87" s="3"/>
      <c r="I87" s="3"/>
      <c r="J87" s="3"/>
      <c r="K87" s="3"/>
      <c r="L87" s="3"/>
      <c r="M87" s="3"/>
      <c r="N87" s="3"/>
      <c r="O87" s="3"/>
      <c r="P87" s="3"/>
    </row>
    <row r="88" spans="1:16">
      <c r="A88" s="3"/>
      <c r="B88" s="3"/>
      <c r="C88" s="3"/>
      <c r="D88" s="3"/>
      <c r="E88" s="3"/>
      <c r="F88" s="3"/>
      <c r="G88" s="3"/>
      <c r="H88" s="3"/>
      <c r="I88" s="3"/>
      <c r="J88" s="3"/>
      <c r="K88" s="3"/>
      <c r="L88" s="3"/>
      <c r="M88" s="3"/>
      <c r="N88" s="3"/>
      <c r="O88" s="3"/>
      <c r="P88" s="3"/>
    </row>
  </sheetData>
  <sheetProtection password="DE07" sheet="1" objects="1" scenarios="1" selectLockedCells="1"/>
  <mergeCells count="3">
    <mergeCell ref="C3:F3"/>
    <mergeCell ref="H3:K3"/>
    <mergeCell ref="M3:P3"/>
  </mergeCells>
  <phoneticPr fontId="36" type="noConversion"/>
  <pageMargins left="0.75" right="0.75" top="1" bottom="1" header="0.5" footer="0.5"/>
  <pageSetup orientation="landscape" horizontalDpi="4294967292" verticalDpi="4294967292"/>
  <headerFooter alignWithMargins="0"/>
</worksheet>
</file>

<file path=xl/worksheets/sheet7.xml><?xml version="1.0" encoding="utf-8"?>
<worksheet xmlns="http://schemas.openxmlformats.org/spreadsheetml/2006/main" xmlns:r="http://schemas.openxmlformats.org/officeDocument/2006/relationships">
  <sheetPr codeName="Sheet3">
    <pageSetUpPr fitToPage="1"/>
  </sheetPr>
  <dimension ref="A5:AE50"/>
  <sheetViews>
    <sheetView workbookViewId="0">
      <selection activeCell="A7" sqref="A7"/>
    </sheetView>
  </sheetViews>
  <sheetFormatPr defaultColWidth="11" defaultRowHeight="15.75"/>
  <cols>
    <col min="4" max="4" width="11.625" customWidth="1"/>
    <col min="5" max="5" width="4.625" customWidth="1"/>
    <col min="7" max="7" width="13" customWidth="1"/>
    <col min="8" max="8" width="11.125" customWidth="1"/>
    <col min="9" max="9" width="4.625" customWidth="1"/>
    <col min="12" max="12" width="14.5" customWidth="1"/>
    <col min="19" max="19" width="12.5" customWidth="1"/>
    <col min="23" max="24" width="13.375" customWidth="1"/>
    <col min="31" max="31" width="13.625" customWidth="1"/>
  </cols>
  <sheetData>
    <row r="5" spans="1:31">
      <c r="B5" s="233" t="s">
        <v>4</v>
      </c>
      <c r="C5" s="233"/>
      <c r="D5" s="233"/>
      <c r="E5" s="14"/>
      <c r="F5" s="233" t="s">
        <v>6</v>
      </c>
      <c r="G5" s="233"/>
      <c r="H5" s="233"/>
      <c r="I5" s="14"/>
      <c r="J5" s="233" t="s">
        <v>11</v>
      </c>
      <c r="K5" s="233"/>
      <c r="L5" s="233"/>
    </row>
    <row r="6" spans="1:31" ht="47.25">
      <c r="A6" s="13"/>
      <c r="B6" s="15" t="s">
        <v>1</v>
      </c>
      <c r="C6" s="15" t="s">
        <v>2</v>
      </c>
      <c r="D6" s="15" t="s">
        <v>3</v>
      </c>
      <c r="E6" s="13"/>
      <c r="F6" s="15" t="s">
        <v>18</v>
      </c>
      <c r="G6" s="15" t="s">
        <v>8</v>
      </c>
      <c r="H6" s="15" t="s">
        <v>9</v>
      </c>
      <c r="I6" s="13"/>
      <c r="J6" s="15" t="s">
        <v>12</v>
      </c>
      <c r="K6" s="15" t="s">
        <v>13</v>
      </c>
      <c r="L6" s="15" t="s">
        <v>14</v>
      </c>
      <c r="M6" s="13"/>
      <c r="N6" s="13"/>
      <c r="O6" s="15" t="s">
        <v>1</v>
      </c>
      <c r="P6" s="15"/>
      <c r="Q6" s="15" t="s">
        <v>2</v>
      </c>
      <c r="R6" s="15"/>
      <c r="S6" s="15" t="s">
        <v>3</v>
      </c>
      <c r="T6" s="13"/>
      <c r="U6" s="15" t="s">
        <v>18</v>
      </c>
      <c r="V6" s="15"/>
      <c r="W6" s="15" t="s">
        <v>8</v>
      </c>
      <c r="X6" s="15"/>
      <c r="Y6" s="15" t="s">
        <v>9</v>
      </c>
      <c r="Z6" s="13"/>
      <c r="AA6" s="15" t="s">
        <v>12</v>
      </c>
      <c r="AB6" s="15"/>
      <c r="AC6" s="15" t="s">
        <v>13</v>
      </c>
      <c r="AD6" s="15"/>
      <c r="AE6" s="15" t="s">
        <v>14</v>
      </c>
    </row>
    <row r="7" spans="1:31" ht="15.95" customHeight="1">
      <c r="A7" s="13"/>
      <c r="B7" s="142"/>
      <c r="C7" s="142"/>
      <c r="D7" s="142"/>
      <c r="E7" s="13"/>
      <c r="F7" s="142"/>
      <c r="G7" s="142"/>
      <c r="H7" s="142"/>
      <c r="I7" s="13"/>
      <c r="J7" s="142"/>
      <c r="K7" s="142"/>
      <c r="L7" s="142"/>
      <c r="M7" s="13"/>
      <c r="N7" s="142"/>
      <c r="O7" s="142"/>
      <c r="P7" s="142"/>
      <c r="Q7" s="142"/>
      <c r="R7" s="142"/>
      <c r="S7" s="142"/>
      <c r="T7" s="142"/>
      <c r="U7" s="142"/>
      <c r="V7" s="142"/>
      <c r="W7" s="142"/>
      <c r="X7" s="142"/>
      <c r="Y7" s="142"/>
      <c r="Z7" s="142"/>
      <c r="AA7" s="142"/>
      <c r="AB7" s="142"/>
      <c r="AC7" s="142"/>
      <c r="AD7" s="142"/>
      <c r="AE7" s="142"/>
    </row>
    <row r="8" spans="1:31">
      <c r="B8" s="142"/>
      <c r="C8" s="142"/>
      <c r="D8" s="142"/>
      <c r="F8" s="142"/>
      <c r="G8" s="142"/>
      <c r="H8" s="142"/>
      <c r="J8" s="142"/>
      <c r="K8" s="142"/>
      <c r="L8" s="142"/>
      <c r="N8" s="142"/>
      <c r="O8" s="142"/>
      <c r="P8" s="142"/>
      <c r="Q8" s="142"/>
      <c r="R8" s="142"/>
      <c r="S8" s="142"/>
      <c r="T8" s="142"/>
      <c r="U8" s="142"/>
      <c r="V8" s="142"/>
      <c r="W8" s="142"/>
      <c r="X8" s="142"/>
      <c r="Y8" s="142"/>
      <c r="Z8" s="142"/>
      <c r="AA8" s="142"/>
      <c r="AB8" s="142"/>
      <c r="AC8" s="142"/>
      <c r="AD8" s="142"/>
      <c r="AE8" s="142"/>
    </row>
    <row r="9" spans="1:31">
      <c r="B9" s="142"/>
      <c r="C9" s="142"/>
      <c r="D9" s="142"/>
      <c r="F9" s="142"/>
      <c r="G9" s="142"/>
      <c r="H9" s="142"/>
      <c r="J9" s="142"/>
      <c r="K9" s="142"/>
      <c r="L9" s="142"/>
      <c r="N9" s="142"/>
      <c r="O9" s="142"/>
      <c r="P9" s="142"/>
      <c r="Q9" s="142"/>
      <c r="R9" s="142"/>
      <c r="S9" s="142"/>
      <c r="T9" s="142"/>
      <c r="U9" s="142"/>
      <c r="V9" s="142"/>
      <c r="W9" s="142"/>
      <c r="X9" s="142"/>
      <c r="Y9" s="142"/>
      <c r="Z9" s="142"/>
      <c r="AA9" s="142"/>
      <c r="AB9" s="142"/>
      <c r="AC9" s="142"/>
      <c r="AD9" s="142"/>
      <c r="AE9" s="142"/>
    </row>
    <row r="10" spans="1:31">
      <c r="B10" s="142"/>
      <c r="C10" s="142"/>
      <c r="D10" s="142"/>
      <c r="F10" s="142"/>
      <c r="G10" s="142"/>
      <c r="H10" s="142"/>
      <c r="J10" s="142"/>
      <c r="K10" s="142"/>
      <c r="L10" s="142"/>
      <c r="N10" s="142"/>
      <c r="O10" s="142"/>
      <c r="P10" s="142"/>
      <c r="Q10" s="142"/>
      <c r="R10" s="142"/>
      <c r="S10" s="142"/>
      <c r="T10" s="142"/>
      <c r="U10" s="142"/>
      <c r="V10" s="142"/>
      <c r="W10" s="142"/>
      <c r="X10" s="142"/>
      <c r="Y10" s="142"/>
      <c r="Z10" s="142"/>
      <c r="AA10" s="142"/>
      <c r="AB10" s="142"/>
      <c r="AC10" s="142"/>
      <c r="AD10" s="142"/>
      <c r="AE10" s="142"/>
    </row>
    <row r="11" spans="1:31">
      <c r="B11" s="142"/>
      <c r="C11" s="142"/>
      <c r="D11" s="142"/>
      <c r="F11" s="142"/>
      <c r="G11" s="142"/>
      <c r="H11" s="142"/>
      <c r="J11" s="142"/>
      <c r="K11" s="142"/>
      <c r="L11" s="142"/>
      <c r="N11" s="142"/>
      <c r="O11" s="142"/>
      <c r="P11" s="142"/>
      <c r="Q11" s="142"/>
      <c r="R11" s="142"/>
      <c r="S11" s="142"/>
      <c r="T11" s="142"/>
      <c r="U11" s="142"/>
      <c r="V11" s="142"/>
      <c r="W11" s="142"/>
      <c r="X11" s="142"/>
      <c r="Y11" s="142"/>
      <c r="Z11" s="142"/>
      <c r="AA11" s="142"/>
      <c r="AB11" s="142"/>
      <c r="AC11" s="142"/>
      <c r="AD11" s="142"/>
      <c r="AE11" s="142"/>
    </row>
    <row r="12" spans="1:31">
      <c r="B12" s="142"/>
      <c r="C12" s="142"/>
      <c r="D12" s="142"/>
      <c r="F12" s="142"/>
      <c r="G12" s="142"/>
      <c r="H12" s="142"/>
      <c r="J12" s="142"/>
      <c r="K12" s="142"/>
      <c r="L12" s="142"/>
      <c r="N12" s="142"/>
      <c r="O12" s="142"/>
      <c r="P12" s="142"/>
      <c r="Q12" s="142"/>
      <c r="R12" s="142"/>
      <c r="S12" s="142"/>
      <c r="T12" s="142"/>
      <c r="U12" s="142"/>
      <c r="V12" s="142"/>
      <c r="W12" s="142"/>
      <c r="X12" s="142"/>
      <c r="Y12" s="142"/>
      <c r="Z12" s="142"/>
      <c r="AA12" s="142"/>
      <c r="AB12" s="142"/>
      <c r="AC12" s="142"/>
      <c r="AD12" s="142"/>
      <c r="AE12" s="142"/>
    </row>
    <row r="13" spans="1:31">
      <c r="B13" s="142"/>
      <c r="C13" s="142"/>
      <c r="D13" s="142"/>
      <c r="F13" s="142"/>
      <c r="G13" s="142"/>
      <c r="H13" s="142"/>
      <c r="J13" s="142"/>
      <c r="K13" s="142"/>
      <c r="L13" s="142"/>
      <c r="N13" s="142"/>
      <c r="O13" s="142"/>
      <c r="P13" s="142"/>
      <c r="Q13" s="142"/>
      <c r="R13" s="142"/>
      <c r="S13" s="142"/>
      <c r="T13" s="142"/>
      <c r="U13" s="142"/>
      <c r="V13" s="142"/>
      <c r="W13" s="142"/>
      <c r="X13" s="142"/>
      <c r="Y13" s="142"/>
      <c r="Z13" s="142"/>
      <c r="AA13" s="142"/>
      <c r="AB13" s="142"/>
      <c r="AC13" s="142"/>
      <c r="AD13" s="142"/>
      <c r="AE13" s="142"/>
    </row>
    <row r="14" spans="1:31">
      <c r="B14" s="142"/>
      <c r="C14" s="142"/>
      <c r="D14" s="142"/>
      <c r="F14" s="142"/>
      <c r="G14" s="142"/>
      <c r="H14" s="142"/>
      <c r="J14" s="142"/>
      <c r="K14" s="142"/>
      <c r="L14" s="142"/>
      <c r="N14" s="142"/>
      <c r="O14" s="142"/>
      <c r="P14" s="142"/>
      <c r="Q14" s="142"/>
      <c r="R14" s="142"/>
      <c r="S14" s="142"/>
      <c r="T14" s="142"/>
      <c r="U14" s="142"/>
      <c r="V14" s="142"/>
      <c r="W14" s="142"/>
      <c r="X14" s="142"/>
      <c r="Y14" s="142"/>
      <c r="Z14" s="142"/>
      <c r="AA14" s="142"/>
      <c r="AB14" s="142"/>
      <c r="AC14" s="142"/>
      <c r="AD14" s="142"/>
      <c r="AE14" s="142"/>
    </row>
    <row r="15" spans="1:31">
      <c r="B15" s="142"/>
      <c r="C15" s="142"/>
      <c r="D15" s="142"/>
      <c r="F15" s="142"/>
      <c r="G15" s="142"/>
      <c r="H15" s="142"/>
      <c r="J15" s="142"/>
      <c r="K15" s="142"/>
      <c r="L15" s="142"/>
      <c r="N15" s="142"/>
      <c r="O15" s="142"/>
      <c r="P15" s="142"/>
      <c r="Q15" s="142"/>
      <c r="R15" s="142"/>
      <c r="S15" s="142"/>
      <c r="T15" s="142"/>
      <c r="U15" s="142"/>
      <c r="V15" s="142"/>
      <c r="W15" s="142"/>
      <c r="X15" s="142"/>
      <c r="Y15" s="142"/>
      <c r="Z15" s="142"/>
      <c r="AA15" s="142"/>
      <c r="AB15" s="142"/>
      <c r="AC15" s="142"/>
      <c r="AD15" s="142"/>
      <c r="AE15" s="142"/>
    </row>
    <row r="16" spans="1:31">
      <c r="B16" s="142"/>
      <c r="C16" s="142"/>
      <c r="D16" s="142"/>
      <c r="F16" s="142"/>
      <c r="G16" s="142"/>
      <c r="H16" s="142"/>
      <c r="J16" s="142"/>
      <c r="K16" s="142"/>
      <c r="L16" s="142"/>
      <c r="N16" s="142"/>
      <c r="O16" s="142"/>
      <c r="P16" s="142"/>
      <c r="Q16" s="142"/>
      <c r="R16" s="142"/>
      <c r="S16" s="142"/>
      <c r="T16" s="142"/>
      <c r="U16" s="142"/>
      <c r="V16" s="142"/>
      <c r="W16" s="142"/>
      <c r="X16" s="142"/>
      <c r="Y16" s="142"/>
      <c r="Z16" s="142"/>
      <c r="AA16" s="142"/>
      <c r="AB16" s="142"/>
      <c r="AC16" s="142"/>
      <c r="AD16" s="142"/>
      <c r="AE16" s="142"/>
    </row>
    <row r="17" spans="2:31">
      <c r="B17" s="142"/>
      <c r="C17" s="142"/>
      <c r="D17" s="142"/>
      <c r="F17" s="142"/>
      <c r="G17" s="142"/>
      <c r="H17" s="142"/>
      <c r="J17" s="142"/>
      <c r="K17" s="142"/>
      <c r="L17" s="142"/>
      <c r="N17" s="142"/>
      <c r="O17" s="142"/>
      <c r="P17" s="142"/>
      <c r="Q17" s="142"/>
      <c r="R17" s="142"/>
      <c r="S17" s="142"/>
      <c r="T17" s="142"/>
      <c r="U17" s="142"/>
      <c r="V17" s="142"/>
      <c r="W17" s="142"/>
      <c r="X17" s="142"/>
      <c r="Y17" s="142"/>
      <c r="Z17" s="142"/>
      <c r="AA17" s="142"/>
      <c r="AB17" s="142"/>
      <c r="AC17" s="142"/>
      <c r="AD17" s="142"/>
      <c r="AE17" s="142"/>
    </row>
    <row r="18" spans="2:31">
      <c r="B18" s="142"/>
      <c r="C18" s="142"/>
      <c r="D18" s="142"/>
      <c r="F18" s="142"/>
      <c r="G18" s="142"/>
      <c r="H18" s="142"/>
      <c r="J18" s="142"/>
      <c r="K18" s="142"/>
      <c r="L18" s="142"/>
      <c r="N18" s="142"/>
      <c r="O18" s="142"/>
      <c r="P18" s="142"/>
      <c r="Q18" s="142"/>
      <c r="R18" s="142"/>
      <c r="S18" s="142"/>
      <c r="T18" s="142"/>
      <c r="U18" s="142"/>
      <c r="V18" s="142"/>
      <c r="W18" s="142"/>
      <c r="X18" s="142"/>
      <c r="Y18" s="142"/>
      <c r="Z18" s="142"/>
      <c r="AA18" s="142"/>
      <c r="AB18" s="142"/>
      <c r="AC18" s="142"/>
      <c r="AD18" s="142"/>
      <c r="AE18" s="142"/>
    </row>
    <row r="19" spans="2:31">
      <c r="B19" s="5"/>
      <c r="C19" s="5"/>
      <c r="D19" s="5"/>
      <c r="F19" s="5"/>
      <c r="G19" s="5"/>
      <c r="H19" s="5"/>
      <c r="J19" s="5"/>
      <c r="K19" s="5"/>
      <c r="L19" s="5"/>
      <c r="N19" s="142"/>
      <c r="O19" s="142"/>
      <c r="P19" s="142"/>
      <c r="Q19" s="142"/>
      <c r="R19" s="142"/>
      <c r="S19" s="142"/>
      <c r="T19" s="142"/>
      <c r="U19" s="142"/>
      <c r="V19" s="142"/>
      <c r="W19" s="142"/>
      <c r="X19" s="142"/>
      <c r="Y19" s="142"/>
      <c r="Z19" s="142"/>
      <c r="AA19" s="142"/>
      <c r="AB19" s="142"/>
      <c r="AC19" s="142"/>
      <c r="AD19" s="142"/>
      <c r="AE19" s="142"/>
    </row>
    <row r="20" spans="2:31">
      <c r="N20" s="142"/>
      <c r="O20" s="142"/>
      <c r="P20" s="142"/>
      <c r="Q20" s="142"/>
      <c r="R20" s="142"/>
      <c r="S20" s="142"/>
      <c r="T20" s="142"/>
      <c r="U20" s="142"/>
      <c r="V20" s="142"/>
      <c r="W20" s="142"/>
      <c r="X20" s="142"/>
      <c r="Y20" s="142"/>
      <c r="Z20" s="142"/>
      <c r="AA20" s="142"/>
      <c r="AB20" s="142"/>
      <c r="AC20" s="142"/>
      <c r="AD20" s="142"/>
      <c r="AE20" s="142"/>
    </row>
    <row r="21" spans="2:31">
      <c r="N21" s="142"/>
      <c r="O21" s="142"/>
      <c r="P21" s="142"/>
      <c r="Q21" s="142"/>
      <c r="R21" s="142"/>
      <c r="S21" s="142"/>
      <c r="T21" s="142"/>
      <c r="U21" s="142"/>
      <c r="V21" s="142"/>
      <c r="W21" s="142"/>
      <c r="X21" s="142"/>
      <c r="Y21" s="142"/>
      <c r="Z21" s="142"/>
      <c r="AA21" s="142"/>
      <c r="AB21" s="142"/>
      <c r="AC21" s="142"/>
      <c r="AD21" s="142"/>
      <c r="AE21" s="142"/>
    </row>
    <row r="22" spans="2:31">
      <c r="N22" s="142"/>
      <c r="O22" s="142"/>
      <c r="P22" s="142"/>
      <c r="Q22" s="142"/>
      <c r="R22" s="142"/>
      <c r="S22" s="142"/>
      <c r="T22" s="142"/>
      <c r="U22" s="142"/>
      <c r="V22" s="142"/>
      <c r="W22" s="142"/>
      <c r="X22" s="142"/>
      <c r="Y22" s="142"/>
      <c r="Z22" s="142"/>
      <c r="AA22" s="142"/>
      <c r="AB22" s="142"/>
      <c r="AC22" s="142"/>
      <c r="AD22" s="142"/>
      <c r="AE22" s="142"/>
    </row>
    <row r="23" spans="2:31">
      <c r="N23" s="142"/>
      <c r="O23" s="142"/>
      <c r="P23" s="142"/>
      <c r="Q23" s="142"/>
      <c r="R23" s="142"/>
      <c r="S23" s="142"/>
      <c r="T23" s="142"/>
      <c r="U23" s="142"/>
      <c r="V23" s="142"/>
      <c r="W23" s="142"/>
      <c r="X23" s="142"/>
      <c r="Y23" s="142"/>
      <c r="Z23" s="142"/>
      <c r="AA23" s="142"/>
      <c r="AB23" s="142"/>
      <c r="AC23" s="142"/>
      <c r="AD23" s="142"/>
      <c r="AE23" s="142"/>
    </row>
    <row r="24" spans="2:31">
      <c r="N24" s="142"/>
      <c r="O24" s="142"/>
      <c r="P24" s="142"/>
      <c r="Q24" s="142"/>
      <c r="R24" s="142"/>
      <c r="S24" s="142"/>
      <c r="T24" s="142"/>
      <c r="U24" s="142"/>
      <c r="V24" s="142"/>
      <c r="W24" s="142"/>
      <c r="X24" s="142"/>
      <c r="Y24" s="142"/>
      <c r="Z24" s="142"/>
      <c r="AA24" s="142"/>
      <c r="AB24" s="142"/>
      <c r="AC24" s="142"/>
      <c r="AD24" s="142"/>
      <c r="AE24" s="142"/>
    </row>
    <row r="25" spans="2:31">
      <c r="N25" s="142"/>
      <c r="O25" s="142"/>
      <c r="P25" s="142"/>
      <c r="Q25" s="142"/>
      <c r="R25" s="142"/>
      <c r="S25" s="142"/>
      <c r="T25" s="142"/>
      <c r="U25" s="142"/>
      <c r="V25" s="142"/>
      <c r="W25" s="142"/>
      <c r="X25" s="142"/>
      <c r="Y25" s="142"/>
      <c r="Z25" s="142"/>
      <c r="AA25" s="142"/>
      <c r="AB25" s="142"/>
      <c r="AC25" s="142"/>
      <c r="AD25" s="142"/>
      <c r="AE25" s="142"/>
    </row>
    <row r="26" spans="2:31">
      <c r="N26" s="142"/>
      <c r="O26" s="142"/>
      <c r="P26" s="142"/>
      <c r="Q26" s="142"/>
      <c r="R26" s="142"/>
      <c r="S26" s="142"/>
      <c r="T26" s="142"/>
      <c r="U26" s="142"/>
      <c r="V26" s="142"/>
      <c r="W26" s="142"/>
      <c r="X26" s="142"/>
      <c r="Y26" s="142"/>
      <c r="Z26" s="142"/>
      <c r="AA26" s="142"/>
      <c r="AB26" s="142"/>
      <c r="AC26" s="142"/>
      <c r="AD26" s="142"/>
      <c r="AE26" s="142"/>
    </row>
    <row r="27" spans="2:31">
      <c r="N27" s="142"/>
      <c r="O27" s="142"/>
      <c r="P27" s="142"/>
      <c r="Q27" s="142"/>
      <c r="R27" s="142"/>
      <c r="S27" s="142"/>
      <c r="T27" s="142"/>
      <c r="U27" s="142"/>
      <c r="V27" s="142"/>
      <c r="W27" s="142"/>
      <c r="X27" s="142"/>
      <c r="Y27" s="142"/>
      <c r="Z27" s="142"/>
      <c r="AA27" s="142"/>
      <c r="AB27" s="142"/>
      <c r="AC27" s="142"/>
      <c r="AD27" s="142"/>
      <c r="AE27" s="142"/>
    </row>
    <row r="28" spans="2:31">
      <c r="N28" s="142"/>
      <c r="O28" s="142"/>
      <c r="P28" s="142"/>
      <c r="Q28" s="142"/>
      <c r="R28" s="142"/>
      <c r="S28" s="142"/>
      <c r="T28" s="142"/>
      <c r="U28" s="142"/>
      <c r="V28" s="142"/>
      <c r="W28" s="142"/>
      <c r="X28" s="142"/>
      <c r="Y28" s="142"/>
      <c r="Z28" s="142"/>
      <c r="AA28" s="142"/>
      <c r="AB28" s="142"/>
      <c r="AC28" s="142"/>
      <c r="AD28" s="142"/>
      <c r="AE28" s="142"/>
    </row>
    <row r="29" spans="2:31">
      <c r="N29" s="142"/>
      <c r="O29" s="142"/>
      <c r="P29" s="142"/>
      <c r="Q29" s="142"/>
      <c r="R29" s="142"/>
      <c r="S29" s="142"/>
      <c r="T29" s="142"/>
      <c r="U29" s="142"/>
      <c r="V29" s="142"/>
      <c r="W29" s="142"/>
      <c r="X29" s="142"/>
      <c r="Y29" s="142"/>
      <c r="Z29" s="142"/>
      <c r="AA29" s="142"/>
      <c r="AB29" s="142"/>
      <c r="AC29" s="142"/>
      <c r="AD29" s="142"/>
      <c r="AE29" s="142"/>
    </row>
    <row r="30" spans="2:31">
      <c r="N30" s="142"/>
      <c r="O30" s="142"/>
      <c r="P30" s="142"/>
      <c r="Q30" s="142"/>
      <c r="R30" s="142"/>
      <c r="S30" s="142"/>
      <c r="T30" s="142"/>
      <c r="U30" s="142"/>
      <c r="V30" s="142"/>
      <c r="W30" s="142"/>
      <c r="X30" s="142"/>
      <c r="Y30" s="142"/>
      <c r="Z30" s="142"/>
      <c r="AA30" s="142"/>
      <c r="AB30" s="142"/>
      <c r="AC30" s="142"/>
      <c r="AD30" s="142"/>
      <c r="AE30" s="142"/>
    </row>
    <row r="31" spans="2:31">
      <c r="N31" s="142"/>
      <c r="O31" s="142"/>
      <c r="P31" s="142"/>
      <c r="Q31" s="142"/>
      <c r="R31" s="142"/>
      <c r="S31" s="142"/>
      <c r="T31" s="142"/>
      <c r="U31" s="142"/>
      <c r="V31" s="142"/>
      <c r="W31" s="142"/>
      <c r="X31" s="142"/>
      <c r="Y31" s="142"/>
      <c r="Z31" s="142"/>
      <c r="AA31" s="142"/>
      <c r="AB31" s="142"/>
      <c r="AC31" s="142"/>
      <c r="AD31" s="142"/>
      <c r="AE31" s="142"/>
    </row>
    <row r="32" spans="2:31">
      <c r="N32" s="142"/>
      <c r="O32" s="142"/>
      <c r="P32" s="142"/>
      <c r="Q32" s="142"/>
      <c r="R32" s="142"/>
      <c r="S32" s="142"/>
      <c r="T32" s="142"/>
      <c r="U32" s="142"/>
      <c r="V32" s="142"/>
      <c r="W32" s="142"/>
      <c r="X32" s="142"/>
      <c r="Y32" s="142"/>
      <c r="Z32" s="142"/>
      <c r="AA32" s="142"/>
      <c r="AB32" s="142"/>
      <c r="AC32" s="142"/>
      <c r="AD32" s="142"/>
      <c r="AE32" s="142"/>
    </row>
    <row r="33" spans="14:31">
      <c r="N33" s="142"/>
      <c r="O33" s="142"/>
      <c r="P33" s="142"/>
      <c r="Q33" s="142"/>
      <c r="R33" s="142"/>
      <c r="S33" s="142"/>
      <c r="T33" s="142"/>
      <c r="U33" s="142"/>
      <c r="V33" s="142"/>
      <c r="W33" s="142"/>
      <c r="X33" s="142"/>
      <c r="Y33" s="142"/>
      <c r="Z33" s="142"/>
      <c r="AA33" s="142"/>
      <c r="AB33" s="142"/>
      <c r="AC33" s="142"/>
      <c r="AD33" s="142"/>
      <c r="AE33" s="142"/>
    </row>
    <row r="34" spans="14:31">
      <c r="N34" s="142"/>
      <c r="O34" s="142"/>
      <c r="P34" s="142"/>
      <c r="Q34" s="142"/>
      <c r="R34" s="142"/>
      <c r="S34" s="142"/>
      <c r="T34" s="142"/>
      <c r="U34" s="142"/>
      <c r="V34" s="142"/>
      <c r="W34" s="142"/>
      <c r="X34" s="142"/>
      <c r="Y34" s="142"/>
      <c r="Z34" s="142"/>
      <c r="AA34" s="142"/>
      <c r="AB34" s="142"/>
      <c r="AC34" s="142"/>
      <c r="AD34" s="142"/>
      <c r="AE34" s="142"/>
    </row>
    <row r="35" spans="14:31">
      <c r="N35" s="142"/>
      <c r="O35" s="142"/>
      <c r="P35" s="142"/>
      <c r="Q35" s="142"/>
      <c r="R35" s="142"/>
      <c r="S35" s="142"/>
      <c r="T35" s="142"/>
      <c r="U35" s="142"/>
      <c r="V35" s="142"/>
      <c r="W35" s="142"/>
      <c r="X35" s="142"/>
      <c r="Y35" s="142"/>
      <c r="Z35" s="142"/>
      <c r="AA35" s="142"/>
      <c r="AB35" s="142"/>
      <c r="AC35" s="142"/>
      <c r="AD35" s="142"/>
      <c r="AE35" s="142"/>
    </row>
    <row r="36" spans="14:31">
      <c r="N36" s="142"/>
      <c r="O36" s="142"/>
      <c r="P36" s="142"/>
      <c r="Q36" s="142"/>
      <c r="R36" s="142"/>
      <c r="S36" s="142"/>
      <c r="T36" s="142"/>
      <c r="U36" s="142"/>
      <c r="V36" s="142"/>
      <c r="W36" s="142"/>
      <c r="X36" s="142"/>
      <c r="Y36" s="142"/>
      <c r="Z36" s="142"/>
      <c r="AA36" s="142"/>
      <c r="AB36" s="142"/>
      <c r="AC36" s="142"/>
      <c r="AD36" s="142"/>
      <c r="AE36" s="142"/>
    </row>
    <row r="37" spans="14:31">
      <c r="N37" s="142"/>
      <c r="O37" s="142"/>
      <c r="P37" s="142"/>
      <c r="Q37" s="142"/>
      <c r="R37" s="142"/>
      <c r="S37" s="142"/>
      <c r="T37" s="142"/>
      <c r="U37" s="142"/>
      <c r="V37" s="142"/>
      <c r="W37" s="142"/>
      <c r="X37" s="142"/>
      <c r="Y37" s="142"/>
      <c r="Z37" s="142"/>
      <c r="AA37" s="142"/>
      <c r="AB37" s="142"/>
      <c r="AC37" s="142"/>
      <c r="AD37" s="142"/>
      <c r="AE37" s="142"/>
    </row>
    <row r="38" spans="14:31">
      <c r="N38" s="142"/>
      <c r="O38" s="142"/>
      <c r="P38" s="142"/>
      <c r="Q38" s="142"/>
      <c r="R38" s="142"/>
      <c r="S38" s="142"/>
      <c r="T38" s="142"/>
      <c r="U38" s="142"/>
      <c r="V38" s="142"/>
      <c r="W38" s="142"/>
      <c r="X38" s="142"/>
      <c r="Y38" s="142"/>
      <c r="Z38" s="142"/>
      <c r="AA38" s="142"/>
      <c r="AB38" s="142"/>
      <c r="AC38" s="142"/>
      <c r="AD38" s="142"/>
      <c r="AE38" s="142"/>
    </row>
    <row r="39" spans="14:31">
      <c r="N39" s="142"/>
      <c r="O39" s="142"/>
      <c r="P39" s="142"/>
      <c r="Q39" s="142"/>
      <c r="R39" s="142"/>
      <c r="S39" s="142"/>
      <c r="T39" s="142"/>
      <c r="U39" s="142"/>
      <c r="V39" s="142"/>
      <c r="W39" s="142"/>
      <c r="X39" s="142"/>
      <c r="Y39" s="142"/>
      <c r="Z39" s="142"/>
      <c r="AA39" s="142"/>
      <c r="AB39" s="142"/>
      <c r="AC39" s="142"/>
      <c r="AD39" s="142"/>
      <c r="AE39" s="142"/>
    </row>
    <row r="40" spans="14:31">
      <c r="N40" s="142"/>
      <c r="O40" s="142"/>
      <c r="P40" s="142"/>
      <c r="Q40" s="142"/>
      <c r="R40" s="142"/>
      <c r="S40" s="142"/>
      <c r="T40" s="142"/>
      <c r="U40" s="142"/>
      <c r="V40" s="142"/>
      <c r="W40" s="142"/>
      <c r="X40" s="142"/>
      <c r="Y40" s="142"/>
      <c r="Z40" s="142"/>
      <c r="AA40" s="142"/>
      <c r="AB40" s="142"/>
      <c r="AC40" s="142"/>
      <c r="AD40" s="142"/>
      <c r="AE40" s="142"/>
    </row>
    <row r="41" spans="14:31">
      <c r="N41" s="142"/>
      <c r="O41" s="142"/>
      <c r="P41" s="142"/>
      <c r="Q41" s="142"/>
      <c r="R41" s="142"/>
      <c r="S41" s="142"/>
      <c r="T41" s="142"/>
      <c r="U41" s="142"/>
      <c r="V41" s="142"/>
      <c r="W41" s="142"/>
      <c r="X41" s="142"/>
      <c r="Y41" s="142"/>
      <c r="Z41" s="142"/>
      <c r="AA41" s="142"/>
      <c r="AB41" s="142"/>
      <c r="AC41" s="142"/>
      <c r="AD41" s="142"/>
      <c r="AE41" s="142"/>
    </row>
    <row r="42" spans="14:31">
      <c r="N42" s="142"/>
      <c r="O42" s="142"/>
      <c r="P42" s="142"/>
      <c r="Q42" s="142"/>
      <c r="R42" s="142"/>
      <c r="S42" s="142"/>
      <c r="T42" s="142"/>
      <c r="U42" s="142"/>
      <c r="V42" s="142"/>
      <c r="W42" s="142"/>
      <c r="X42" s="142"/>
      <c r="Y42" s="142"/>
      <c r="Z42" s="142"/>
      <c r="AA42" s="142"/>
      <c r="AB42" s="142"/>
      <c r="AC42" s="142"/>
      <c r="AD42" s="142"/>
      <c r="AE42" s="142"/>
    </row>
    <row r="43" spans="14:31">
      <c r="N43" s="142"/>
      <c r="O43" s="142"/>
      <c r="P43" s="142"/>
      <c r="Q43" s="142"/>
      <c r="R43" s="142"/>
      <c r="S43" s="142"/>
      <c r="T43" s="142"/>
      <c r="U43" s="142"/>
      <c r="V43" s="142"/>
      <c r="W43" s="142"/>
      <c r="X43" s="142"/>
      <c r="Y43" s="142"/>
      <c r="Z43" s="142"/>
      <c r="AA43" s="142"/>
      <c r="AB43" s="142"/>
      <c r="AC43" s="142"/>
      <c r="AD43" s="142"/>
      <c r="AE43" s="142"/>
    </row>
    <row r="44" spans="14:31">
      <c r="N44" s="142"/>
      <c r="O44" s="142"/>
      <c r="P44" s="142"/>
      <c r="Q44" s="142"/>
      <c r="R44" s="142"/>
      <c r="S44" s="142"/>
      <c r="T44" s="142"/>
      <c r="U44" s="142"/>
      <c r="V44" s="142"/>
      <c r="W44" s="142"/>
      <c r="X44" s="142"/>
      <c r="Y44" s="142"/>
      <c r="Z44" s="142"/>
      <c r="AA44" s="142"/>
      <c r="AB44" s="142"/>
      <c r="AC44" s="142"/>
      <c r="AD44" s="142"/>
      <c r="AE44" s="142"/>
    </row>
    <row r="45" spans="14:31">
      <c r="N45" s="142"/>
      <c r="O45" s="142"/>
      <c r="P45" s="142"/>
      <c r="Q45" s="142"/>
      <c r="R45" s="142"/>
      <c r="S45" s="142"/>
      <c r="T45" s="142"/>
      <c r="U45" s="142"/>
      <c r="V45" s="142"/>
      <c r="W45" s="142"/>
      <c r="X45" s="142"/>
      <c r="Y45" s="142"/>
      <c r="Z45" s="142"/>
      <c r="AA45" s="142"/>
      <c r="AB45" s="142"/>
      <c r="AC45" s="142"/>
      <c r="AD45" s="142"/>
      <c r="AE45" s="142"/>
    </row>
    <row r="46" spans="14:31">
      <c r="N46" s="142"/>
      <c r="O46" s="142"/>
      <c r="P46" s="142"/>
      <c r="Q46" s="142"/>
      <c r="R46" s="142"/>
      <c r="S46" s="142"/>
      <c r="T46" s="142"/>
      <c r="U46" s="142"/>
      <c r="V46" s="142"/>
      <c r="W46" s="142"/>
      <c r="X46" s="142"/>
      <c r="Y46" s="142"/>
      <c r="Z46" s="142"/>
      <c r="AA46" s="142"/>
      <c r="AB46" s="142"/>
      <c r="AC46" s="142"/>
      <c r="AD46" s="142"/>
      <c r="AE46" s="142"/>
    </row>
    <row r="47" spans="14:31">
      <c r="N47" s="142"/>
      <c r="O47" s="142"/>
      <c r="P47" s="142"/>
      <c r="Q47" s="142"/>
      <c r="R47" s="142"/>
      <c r="S47" s="142"/>
      <c r="T47" s="142"/>
      <c r="U47" s="142"/>
      <c r="V47" s="142"/>
      <c r="W47" s="142"/>
      <c r="X47" s="142"/>
      <c r="Y47" s="142"/>
      <c r="Z47" s="142"/>
      <c r="AA47" s="142"/>
      <c r="AB47" s="142"/>
      <c r="AC47" s="142"/>
      <c r="AD47" s="142"/>
      <c r="AE47" s="142"/>
    </row>
    <row r="48" spans="14:31">
      <c r="N48" s="142"/>
      <c r="O48" s="142"/>
      <c r="P48" s="142"/>
      <c r="Q48" s="142"/>
      <c r="R48" s="142"/>
      <c r="S48" s="142"/>
      <c r="T48" s="142"/>
      <c r="U48" s="142"/>
      <c r="V48" s="142"/>
      <c r="W48" s="142"/>
      <c r="X48" s="142"/>
      <c r="Y48" s="142"/>
      <c r="Z48" s="142"/>
      <c r="AA48" s="142"/>
      <c r="AB48" s="142"/>
      <c r="AC48" s="142"/>
      <c r="AD48" s="142"/>
      <c r="AE48" s="142"/>
    </row>
    <row r="49" spans="14:31">
      <c r="N49" s="142"/>
      <c r="O49" s="142"/>
      <c r="P49" s="142"/>
      <c r="Q49" s="142"/>
      <c r="R49" s="142"/>
      <c r="S49" s="142"/>
      <c r="T49" s="142"/>
      <c r="U49" s="142"/>
      <c r="V49" s="142"/>
      <c r="W49" s="142"/>
      <c r="X49" s="142"/>
      <c r="Y49" s="142"/>
      <c r="Z49" s="142"/>
      <c r="AA49" s="142"/>
      <c r="AB49" s="142"/>
      <c r="AC49" s="142"/>
      <c r="AD49" s="142"/>
      <c r="AE49" s="142"/>
    </row>
    <row r="50" spans="14:31">
      <c r="N50" s="142"/>
      <c r="O50" s="142"/>
      <c r="P50" s="142"/>
      <c r="Q50" s="142"/>
      <c r="R50" s="142"/>
      <c r="S50" s="142"/>
      <c r="T50" s="142"/>
      <c r="U50" s="142"/>
      <c r="V50" s="142"/>
      <c r="W50" s="142"/>
      <c r="X50" s="142"/>
      <c r="Y50" s="142"/>
      <c r="Z50" s="142"/>
      <c r="AA50" s="142"/>
      <c r="AB50" s="142"/>
      <c r="AC50" s="142"/>
      <c r="AD50" s="142"/>
      <c r="AE50" s="142"/>
    </row>
  </sheetData>
  <sheetProtection password="DE07" sheet="1" objects="1" scenarios="1" selectLockedCells="1" selectUnlockedCells="1"/>
  <mergeCells count="3">
    <mergeCell ref="B5:D5"/>
    <mergeCell ref="F5:H5"/>
    <mergeCell ref="J5:L5"/>
  </mergeCells>
  <phoneticPr fontId="38" type="noConversion"/>
  <pageMargins left="0.75" right="0.75" top="1" bottom="1" header="0.5" footer="0.5"/>
  <pageSetup scale="24" orientation="portrait" horizontalDpi="4294967292" verticalDpi="4294967292"/>
  <headerFooter alignWithMargins="0"/>
  <drawing r:id="rId1"/>
</worksheet>
</file>

<file path=xl/worksheets/sheet8.xml><?xml version="1.0" encoding="utf-8"?>
<worksheet xmlns="http://schemas.openxmlformats.org/spreadsheetml/2006/main" xmlns:r="http://schemas.openxmlformats.org/officeDocument/2006/relationships">
  <sheetPr codeName="Sheet14"/>
  <dimension ref="A1:X88"/>
  <sheetViews>
    <sheetView workbookViewId="0">
      <selection activeCell="I45" sqref="I45"/>
    </sheetView>
  </sheetViews>
  <sheetFormatPr defaultColWidth="11" defaultRowHeight="15.75"/>
  <cols>
    <col min="1" max="1" width="12.375" customWidth="1"/>
    <col min="2" max="2" width="1.125" style="1" customWidth="1"/>
    <col min="5" max="5" width="11.375" customWidth="1"/>
    <col min="6" max="6" width="10.125" style="2" customWidth="1"/>
    <col min="7" max="7" width="1.125" style="1" customWidth="1"/>
    <col min="9" max="9" width="12.375" customWidth="1"/>
    <col min="11" max="11" width="10" style="2" customWidth="1"/>
    <col min="12" max="12" width="1.125" style="1" customWidth="1"/>
    <col min="15" max="15" width="13.625" customWidth="1"/>
    <col min="16" max="16" width="9.875" style="2" customWidth="1"/>
    <col min="17" max="17" width="1" customWidth="1"/>
    <col min="18" max="18" width="11.875" customWidth="1"/>
    <col min="19" max="19" width="1.125" customWidth="1"/>
  </cols>
  <sheetData>
    <row r="1" spans="1:24">
      <c r="A1" s="16"/>
      <c r="B1" s="16"/>
      <c r="C1" s="16"/>
      <c r="D1" s="16"/>
      <c r="E1" s="16"/>
      <c r="F1" s="16"/>
      <c r="G1" s="3"/>
      <c r="H1" s="3"/>
      <c r="I1" s="3"/>
      <c r="J1" s="3"/>
      <c r="K1" s="3"/>
      <c r="L1" s="3"/>
      <c r="M1" s="3"/>
      <c r="N1" s="3"/>
      <c r="O1" s="3"/>
      <c r="P1" s="3"/>
    </row>
    <row r="2" spans="1:24">
      <c r="A2" s="16"/>
      <c r="B2" s="16"/>
      <c r="C2" s="16"/>
      <c r="D2" s="16"/>
      <c r="E2" s="16"/>
      <c r="F2" s="16"/>
      <c r="G2" s="3"/>
      <c r="H2" s="3"/>
      <c r="I2" s="3"/>
      <c r="J2" s="3"/>
      <c r="K2" s="3"/>
      <c r="L2" s="3"/>
      <c r="M2" s="3"/>
      <c r="N2" s="3"/>
      <c r="O2" s="3"/>
      <c r="P2" s="3"/>
    </row>
    <row r="3" spans="1:24">
      <c r="C3" s="229" t="s">
        <v>4</v>
      </c>
      <c r="D3" s="230"/>
      <c r="E3" s="230"/>
      <c r="F3" s="231"/>
      <c r="G3" s="4"/>
      <c r="H3" s="232" t="s">
        <v>6</v>
      </c>
      <c r="I3" s="232"/>
      <c r="J3" s="232"/>
      <c r="K3" s="232"/>
      <c r="L3" s="4"/>
      <c r="M3" s="232" t="s">
        <v>11</v>
      </c>
      <c r="N3" s="232"/>
      <c r="O3" s="232"/>
      <c r="P3" s="232"/>
      <c r="Q3" s="1"/>
      <c r="R3" s="5"/>
      <c r="S3" s="4"/>
      <c r="T3" s="5"/>
    </row>
    <row r="4" spans="1:24" ht="47.25">
      <c r="A4" s="144" t="s">
        <v>0</v>
      </c>
      <c r="B4" s="11"/>
      <c r="C4" s="144" t="s">
        <v>1</v>
      </c>
      <c r="D4" s="144" t="s">
        <v>2</v>
      </c>
      <c r="E4" s="144" t="s">
        <v>3</v>
      </c>
      <c r="F4" s="9" t="s">
        <v>5</v>
      </c>
      <c r="G4" s="10"/>
      <c r="H4" s="144" t="s">
        <v>18</v>
      </c>
      <c r="I4" s="144" t="s">
        <v>8</v>
      </c>
      <c r="J4" s="144" t="s">
        <v>9</v>
      </c>
      <c r="K4" s="9" t="s">
        <v>10</v>
      </c>
      <c r="L4" s="10"/>
      <c r="M4" s="144" t="s">
        <v>12</v>
      </c>
      <c r="N4" s="144" t="s">
        <v>13</v>
      </c>
      <c r="O4" s="144" t="s">
        <v>14</v>
      </c>
      <c r="P4" s="9" t="s">
        <v>15</v>
      </c>
      <c r="Q4" s="1"/>
      <c r="R4" s="12" t="s">
        <v>78</v>
      </c>
      <c r="S4" s="11"/>
      <c r="T4" s="12" t="s">
        <v>79</v>
      </c>
      <c r="X4" s="3">
        <f>4+(COUNTIF(A5:A48,"&gt;0"))</f>
        <v>4</v>
      </c>
    </row>
    <row r="5" spans="1:24">
      <c r="A5" s="145" t="str">
        <f>IF('Judging worksheet'!A5="","",'Judging worksheet'!A5)</f>
        <v/>
      </c>
      <c r="B5" s="143"/>
      <c r="C5" s="142"/>
      <c r="D5" s="142"/>
      <c r="E5" s="142"/>
      <c r="F5" s="6">
        <f>IF(AND(C5="",D5="",E5=""),100,IF(OR(SUM(C5:E5)&lt;3,C5="",D5="",E5=""),"?",SUM(C5:E5)))</f>
        <v>100</v>
      </c>
      <c r="G5" s="4"/>
      <c r="H5" s="142"/>
      <c r="I5" s="142"/>
      <c r="J5" s="142"/>
      <c r="K5" s="6">
        <f>IF(AND(H5="",I5="",J5=""),100,IF(OR(SUM(H5:J5)&lt;3,H5="",I5="",J5=""),"?",SUM(H5:J5)))</f>
        <v>100</v>
      </c>
      <c r="L5" s="4"/>
      <c r="M5" s="142"/>
      <c r="N5" s="142"/>
      <c r="O5" s="142"/>
      <c r="P5" s="6">
        <f>IF(AND(M5="",N5="",O5=""),100,IF(OR(SUM(M5:O5)&lt;3,M5="",N5="",O5=""),"?",SUM(M5:O5)))</f>
        <v>100</v>
      </c>
      <c r="Q5" s="1"/>
      <c r="R5" s="5">
        <f>F5+K5+P5</f>
        <v>300</v>
      </c>
      <c r="S5" s="4"/>
      <c r="T5" s="5" t="e">
        <f>R5+'Judging worksheet'!T5</f>
        <v>#N/A</v>
      </c>
      <c r="X5" t="str">
        <f>CONCATENATE("A",X4)</f>
        <v>A4</v>
      </c>
    </row>
    <row r="6" spans="1:24">
      <c r="A6" s="145" t="str">
        <f>IF('Judging worksheet'!A6="","",'Judging worksheet'!A6)</f>
        <v/>
      </c>
      <c r="B6" s="143"/>
      <c r="C6" s="142"/>
      <c r="D6" s="142"/>
      <c r="E6" s="142"/>
      <c r="F6" s="6">
        <f t="shared" ref="F6:F48" si="0">IF(AND(C6="",D6="",E6=""),100,IF(OR(SUM(C6:E6)&lt;3,C6="",D6="",E6=""),"?",SUM(C6:E6)))</f>
        <v>100</v>
      </c>
      <c r="G6" s="4"/>
      <c r="H6" s="142"/>
      <c r="I6" s="142"/>
      <c r="J6" s="142"/>
      <c r="K6" s="6">
        <f t="shared" ref="K6:K48" si="1">IF(AND(H6="",I6="",J6=""),100,IF(OR(SUM(H6:J6)&lt;3,H6="",I6="",J6=""),"?",SUM(H6:J6)))</f>
        <v>100</v>
      </c>
      <c r="L6" s="4"/>
      <c r="M6" s="142"/>
      <c r="N6" s="142"/>
      <c r="O6" s="142"/>
      <c r="P6" s="6">
        <f t="shared" ref="P6:P48" si="2">IF(AND(M6="",N6="",O6=""),100,IF(OR(SUM(M6:O6)&lt;3,M6="",N6="",O6=""),"?",SUM(M6:O6)))</f>
        <v>100</v>
      </c>
      <c r="Q6" s="1"/>
      <c r="R6" s="5">
        <f t="shared" ref="R6:R48" si="3">F6+K6+P6</f>
        <v>300</v>
      </c>
      <c r="S6" s="4"/>
      <c r="T6" s="5" t="e">
        <f>R6+'Judging worksheet'!T6</f>
        <v>#N/A</v>
      </c>
    </row>
    <row r="7" spans="1:24">
      <c r="A7" s="145" t="str">
        <f>IF('Judging worksheet'!A7="","",'Judging worksheet'!A7)</f>
        <v/>
      </c>
      <c r="B7" s="143"/>
      <c r="C7" s="142"/>
      <c r="D7" s="142"/>
      <c r="E7" s="142"/>
      <c r="F7" s="6">
        <f t="shared" si="0"/>
        <v>100</v>
      </c>
      <c r="G7" s="4"/>
      <c r="H7" s="142"/>
      <c r="I7" s="142"/>
      <c r="J7" s="142"/>
      <c r="K7" s="6">
        <f t="shared" si="1"/>
        <v>100</v>
      </c>
      <c r="L7" s="4"/>
      <c r="M7" s="142"/>
      <c r="N7" s="142"/>
      <c r="O7" s="142"/>
      <c r="P7" s="6">
        <f t="shared" si="2"/>
        <v>100</v>
      </c>
      <c r="Q7" s="1"/>
      <c r="R7" s="5">
        <f t="shared" si="3"/>
        <v>300</v>
      </c>
      <c r="S7" s="4"/>
      <c r="T7" s="5" t="e">
        <f>R7+'Judging worksheet'!T7</f>
        <v>#N/A</v>
      </c>
    </row>
    <row r="8" spans="1:24">
      <c r="A8" s="145" t="str">
        <f>IF('Judging worksheet'!A8="","",'Judging worksheet'!A8)</f>
        <v/>
      </c>
      <c r="B8" s="143"/>
      <c r="C8" s="142"/>
      <c r="D8" s="142"/>
      <c r="E8" s="142"/>
      <c r="F8" s="6">
        <f t="shared" si="0"/>
        <v>100</v>
      </c>
      <c r="G8" s="4"/>
      <c r="H8" s="142"/>
      <c r="I8" s="142"/>
      <c r="J8" s="142"/>
      <c r="K8" s="6">
        <f t="shared" si="1"/>
        <v>100</v>
      </c>
      <c r="L8" s="4"/>
      <c r="M8" s="142"/>
      <c r="N8" s="142"/>
      <c r="O8" s="142"/>
      <c r="P8" s="6">
        <f t="shared" si="2"/>
        <v>100</v>
      </c>
      <c r="Q8" s="1"/>
      <c r="R8" s="5">
        <f t="shared" si="3"/>
        <v>300</v>
      </c>
      <c r="S8" s="4"/>
      <c r="T8" s="5" t="e">
        <f>R8+'Judging worksheet'!T8</f>
        <v>#N/A</v>
      </c>
    </row>
    <row r="9" spans="1:24">
      <c r="A9" s="145" t="str">
        <f>IF('Judging worksheet'!A9="","",'Judging worksheet'!A9)</f>
        <v/>
      </c>
      <c r="B9" s="143"/>
      <c r="C9" s="142"/>
      <c r="D9" s="142"/>
      <c r="E9" s="142"/>
      <c r="F9" s="6">
        <f t="shared" si="0"/>
        <v>100</v>
      </c>
      <c r="G9" s="4"/>
      <c r="H9" s="142"/>
      <c r="I9" s="142"/>
      <c r="J9" s="142"/>
      <c r="K9" s="6">
        <f t="shared" si="1"/>
        <v>100</v>
      </c>
      <c r="L9" s="4"/>
      <c r="M9" s="142"/>
      <c r="N9" s="142"/>
      <c r="O9" s="142"/>
      <c r="P9" s="6">
        <f t="shared" si="2"/>
        <v>100</v>
      </c>
      <c r="Q9" s="1"/>
      <c r="R9" s="5">
        <f t="shared" si="3"/>
        <v>300</v>
      </c>
      <c r="S9" s="4"/>
      <c r="T9" s="5" t="e">
        <f>R9+'Judging worksheet'!T9</f>
        <v>#N/A</v>
      </c>
    </row>
    <row r="10" spans="1:24">
      <c r="A10" s="145" t="str">
        <f>IF('Judging worksheet'!A10="","",'Judging worksheet'!A10)</f>
        <v/>
      </c>
      <c r="B10" s="143"/>
      <c r="C10" s="142"/>
      <c r="D10" s="142"/>
      <c r="E10" s="142"/>
      <c r="F10" s="6">
        <f t="shared" si="0"/>
        <v>100</v>
      </c>
      <c r="G10" s="4"/>
      <c r="H10" s="142"/>
      <c r="I10" s="142"/>
      <c r="J10" s="142"/>
      <c r="K10" s="6">
        <f t="shared" si="1"/>
        <v>100</v>
      </c>
      <c r="L10" s="4"/>
      <c r="M10" s="142"/>
      <c r="N10" s="142"/>
      <c r="O10" s="142"/>
      <c r="P10" s="6">
        <f t="shared" si="2"/>
        <v>100</v>
      </c>
      <c r="Q10" s="1"/>
      <c r="R10" s="5">
        <f t="shared" si="3"/>
        <v>300</v>
      </c>
      <c r="S10" s="4"/>
      <c r="T10" s="5" t="e">
        <f>R10+'Judging worksheet'!T10</f>
        <v>#N/A</v>
      </c>
    </row>
    <row r="11" spans="1:24">
      <c r="A11" s="145" t="str">
        <f>IF('Judging worksheet'!A11="","",'Judging worksheet'!A11)</f>
        <v/>
      </c>
      <c r="B11" s="143"/>
      <c r="C11" s="142"/>
      <c r="D11" s="142"/>
      <c r="E11" s="142"/>
      <c r="F11" s="6">
        <f t="shared" si="0"/>
        <v>100</v>
      </c>
      <c r="G11" s="4"/>
      <c r="H11" s="142"/>
      <c r="I11" s="142"/>
      <c r="J11" s="142"/>
      <c r="K11" s="6">
        <f t="shared" si="1"/>
        <v>100</v>
      </c>
      <c r="L11" s="4"/>
      <c r="M11" s="142"/>
      <c r="N11" s="142"/>
      <c r="O11" s="142"/>
      <c r="P11" s="6">
        <f t="shared" si="2"/>
        <v>100</v>
      </c>
      <c r="Q11" s="1"/>
      <c r="R11" s="5">
        <f t="shared" si="3"/>
        <v>300</v>
      </c>
      <c r="S11" s="4"/>
      <c r="T11" s="5" t="e">
        <f>R11+'Judging worksheet'!T11</f>
        <v>#N/A</v>
      </c>
    </row>
    <row r="12" spans="1:24">
      <c r="A12" s="145" t="str">
        <f>IF('Judging worksheet'!A12="","",'Judging worksheet'!A12)</f>
        <v/>
      </c>
      <c r="B12" s="143"/>
      <c r="C12" s="142"/>
      <c r="D12" s="142"/>
      <c r="E12" s="142"/>
      <c r="F12" s="6">
        <f t="shared" si="0"/>
        <v>100</v>
      </c>
      <c r="G12" s="4"/>
      <c r="H12" s="142"/>
      <c r="I12" s="142"/>
      <c r="J12" s="142"/>
      <c r="K12" s="6">
        <f t="shared" si="1"/>
        <v>100</v>
      </c>
      <c r="L12" s="4"/>
      <c r="M12" s="142"/>
      <c r="N12" s="142"/>
      <c r="O12" s="142"/>
      <c r="P12" s="6">
        <f t="shared" si="2"/>
        <v>100</v>
      </c>
      <c r="Q12" s="1"/>
      <c r="R12" s="5">
        <f t="shared" si="3"/>
        <v>300</v>
      </c>
      <c r="S12" s="4"/>
      <c r="T12" s="5" t="e">
        <f>R12+'Judging worksheet'!T12</f>
        <v>#N/A</v>
      </c>
    </row>
    <row r="13" spans="1:24">
      <c r="A13" s="145" t="str">
        <f>IF('Judging worksheet'!A13="","",'Judging worksheet'!A13)</f>
        <v/>
      </c>
      <c r="B13" s="143"/>
      <c r="C13" s="142"/>
      <c r="D13" s="142"/>
      <c r="E13" s="142"/>
      <c r="F13" s="6">
        <f t="shared" si="0"/>
        <v>100</v>
      </c>
      <c r="G13" s="4"/>
      <c r="H13" s="142"/>
      <c r="I13" s="142"/>
      <c r="J13" s="142"/>
      <c r="K13" s="6">
        <f t="shared" si="1"/>
        <v>100</v>
      </c>
      <c r="L13" s="4"/>
      <c r="M13" s="142"/>
      <c r="N13" s="142"/>
      <c r="O13" s="142"/>
      <c r="P13" s="6">
        <f t="shared" si="2"/>
        <v>100</v>
      </c>
      <c r="Q13" s="1"/>
      <c r="R13" s="5">
        <f t="shared" si="3"/>
        <v>300</v>
      </c>
      <c r="S13" s="4"/>
      <c r="T13" s="5" t="e">
        <f>R13+'Judging worksheet'!T13</f>
        <v>#N/A</v>
      </c>
    </row>
    <row r="14" spans="1:24">
      <c r="A14" s="145" t="str">
        <f>IF('Judging worksheet'!A14="","",'Judging worksheet'!A14)</f>
        <v/>
      </c>
      <c r="B14" s="143"/>
      <c r="C14" s="142"/>
      <c r="D14" s="142"/>
      <c r="E14" s="142"/>
      <c r="F14" s="6">
        <f t="shared" si="0"/>
        <v>100</v>
      </c>
      <c r="G14" s="4"/>
      <c r="H14" s="142"/>
      <c r="I14" s="142"/>
      <c r="J14" s="142"/>
      <c r="K14" s="6">
        <f t="shared" si="1"/>
        <v>100</v>
      </c>
      <c r="L14" s="4"/>
      <c r="M14" s="142"/>
      <c r="N14" s="142"/>
      <c r="O14" s="142"/>
      <c r="P14" s="6">
        <f t="shared" si="2"/>
        <v>100</v>
      </c>
      <c r="Q14" s="1"/>
      <c r="R14" s="5">
        <f t="shared" si="3"/>
        <v>300</v>
      </c>
      <c r="S14" s="4"/>
      <c r="T14" s="5" t="e">
        <f>R14+'Judging worksheet'!T14</f>
        <v>#N/A</v>
      </c>
    </row>
    <row r="15" spans="1:24">
      <c r="A15" s="145" t="str">
        <f>IF('Judging worksheet'!A15="","",'Judging worksheet'!A15)</f>
        <v/>
      </c>
      <c r="B15" s="143"/>
      <c r="C15" s="142"/>
      <c r="D15" s="142"/>
      <c r="E15" s="142"/>
      <c r="F15" s="6">
        <f t="shared" si="0"/>
        <v>100</v>
      </c>
      <c r="G15" s="4"/>
      <c r="H15" s="142"/>
      <c r="I15" s="142"/>
      <c r="J15" s="142"/>
      <c r="K15" s="6">
        <f t="shared" si="1"/>
        <v>100</v>
      </c>
      <c r="L15" s="4"/>
      <c r="M15" s="142"/>
      <c r="N15" s="142"/>
      <c r="O15" s="142"/>
      <c r="P15" s="6">
        <f t="shared" si="2"/>
        <v>100</v>
      </c>
      <c r="Q15" s="1"/>
      <c r="R15" s="5">
        <f t="shared" si="3"/>
        <v>300</v>
      </c>
      <c r="S15" s="4"/>
      <c r="T15" s="5" t="e">
        <f>R15+'Judging worksheet'!T15</f>
        <v>#N/A</v>
      </c>
    </row>
    <row r="16" spans="1:24">
      <c r="A16" s="145" t="str">
        <f>IF('Judging worksheet'!A16="","",'Judging worksheet'!A16)</f>
        <v/>
      </c>
      <c r="B16" s="143"/>
      <c r="C16" s="142"/>
      <c r="D16" s="142"/>
      <c r="E16" s="142"/>
      <c r="F16" s="6">
        <f t="shared" si="0"/>
        <v>100</v>
      </c>
      <c r="G16" s="4"/>
      <c r="H16" s="142"/>
      <c r="I16" s="142"/>
      <c r="J16" s="142"/>
      <c r="K16" s="6">
        <f t="shared" si="1"/>
        <v>100</v>
      </c>
      <c r="L16" s="4"/>
      <c r="M16" s="142"/>
      <c r="N16" s="142"/>
      <c r="O16" s="142"/>
      <c r="P16" s="6">
        <f t="shared" si="2"/>
        <v>100</v>
      </c>
      <c r="Q16" s="1"/>
      <c r="R16" s="5">
        <f t="shared" si="3"/>
        <v>300</v>
      </c>
      <c r="S16" s="4"/>
      <c r="T16" s="5" t="e">
        <f>R16+'Judging worksheet'!T16</f>
        <v>#N/A</v>
      </c>
    </row>
    <row r="17" spans="1:20">
      <c r="A17" s="145" t="str">
        <f>IF('Judging worksheet'!A17="","",'Judging worksheet'!A17)</f>
        <v/>
      </c>
      <c r="B17" s="143"/>
      <c r="C17" s="142"/>
      <c r="D17" s="142"/>
      <c r="E17" s="142"/>
      <c r="F17" s="6">
        <f t="shared" si="0"/>
        <v>100</v>
      </c>
      <c r="G17" s="4"/>
      <c r="H17" s="142"/>
      <c r="I17" s="142"/>
      <c r="J17" s="142"/>
      <c r="K17" s="6">
        <f t="shared" si="1"/>
        <v>100</v>
      </c>
      <c r="L17" s="4"/>
      <c r="M17" s="142"/>
      <c r="N17" s="142"/>
      <c r="O17" s="142"/>
      <c r="P17" s="6">
        <f t="shared" si="2"/>
        <v>100</v>
      </c>
      <c r="Q17" s="1"/>
      <c r="R17" s="5">
        <f t="shared" si="3"/>
        <v>300</v>
      </c>
      <c r="S17" s="4"/>
      <c r="T17" s="5" t="e">
        <f>R17+'Judging worksheet'!T17</f>
        <v>#N/A</v>
      </c>
    </row>
    <row r="18" spans="1:20">
      <c r="A18" s="145" t="str">
        <f>IF('Judging worksheet'!A18="","",'Judging worksheet'!A18)</f>
        <v/>
      </c>
      <c r="B18" s="143"/>
      <c r="C18" s="142"/>
      <c r="D18" s="142"/>
      <c r="E18" s="142"/>
      <c r="F18" s="6">
        <f t="shared" si="0"/>
        <v>100</v>
      </c>
      <c r="G18" s="4"/>
      <c r="H18" s="142"/>
      <c r="I18" s="142"/>
      <c r="J18" s="142"/>
      <c r="K18" s="6">
        <f t="shared" si="1"/>
        <v>100</v>
      </c>
      <c r="L18" s="4"/>
      <c r="M18" s="142"/>
      <c r="N18" s="142"/>
      <c r="O18" s="142"/>
      <c r="P18" s="6">
        <f t="shared" si="2"/>
        <v>100</v>
      </c>
      <c r="Q18" s="1"/>
      <c r="R18" s="5">
        <f t="shared" si="3"/>
        <v>300</v>
      </c>
      <c r="S18" s="4"/>
      <c r="T18" s="5" t="e">
        <f>R18+'Judging worksheet'!T18</f>
        <v>#N/A</v>
      </c>
    </row>
    <row r="19" spans="1:20">
      <c r="A19" s="145" t="str">
        <f>IF('Judging worksheet'!A19="","",'Judging worksheet'!A19)</f>
        <v/>
      </c>
      <c r="B19" s="143"/>
      <c r="C19" s="142"/>
      <c r="D19" s="142"/>
      <c r="E19" s="142"/>
      <c r="F19" s="6">
        <f t="shared" si="0"/>
        <v>100</v>
      </c>
      <c r="G19" s="4"/>
      <c r="H19" s="142"/>
      <c r="I19" s="142"/>
      <c r="J19" s="142"/>
      <c r="K19" s="6">
        <f t="shared" si="1"/>
        <v>100</v>
      </c>
      <c r="L19" s="4"/>
      <c r="M19" s="142"/>
      <c r="N19" s="142"/>
      <c r="O19" s="142"/>
      <c r="P19" s="6">
        <f t="shared" si="2"/>
        <v>100</v>
      </c>
      <c r="Q19" s="1"/>
      <c r="R19" s="5">
        <f t="shared" si="3"/>
        <v>300</v>
      </c>
      <c r="S19" s="4"/>
      <c r="T19" s="5" t="e">
        <f>R19+'Judging worksheet'!T19</f>
        <v>#N/A</v>
      </c>
    </row>
    <row r="20" spans="1:20">
      <c r="A20" s="145" t="str">
        <f>IF('Judging worksheet'!A20="","",'Judging worksheet'!A20)</f>
        <v/>
      </c>
      <c r="B20" s="143"/>
      <c r="C20" s="142"/>
      <c r="D20" s="142"/>
      <c r="E20" s="142"/>
      <c r="F20" s="6">
        <f t="shared" si="0"/>
        <v>100</v>
      </c>
      <c r="G20" s="4"/>
      <c r="H20" s="142"/>
      <c r="I20" s="142"/>
      <c r="J20" s="142"/>
      <c r="K20" s="6">
        <f t="shared" si="1"/>
        <v>100</v>
      </c>
      <c r="L20" s="4"/>
      <c r="M20" s="142"/>
      <c r="N20" s="142"/>
      <c r="O20" s="142"/>
      <c r="P20" s="6">
        <f t="shared" si="2"/>
        <v>100</v>
      </c>
      <c r="Q20" s="1"/>
      <c r="R20" s="5">
        <f t="shared" si="3"/>
        <v>300</v>
      </c>
      <c r="S20" s="4"/>
      <c r="T20" s="5" t="e">
        <f>R20+'Judging worksheet'!T20</f>
        <v>#N/A</v>
      </c>
    </row>
    <row r="21" spans="1:20">
      <c r="A21" s="145" t="str">
        <f>IF('Judging worksheet'!A21="","",'Judging worksheet'!A21)</f>
        <v/>
      </c>
      <c r="B21" s="143"/>
      <c r="C21" s="142"/>
      <c r="D21" s="142"/>
      <c r="E21" s="142"/>
      <c r="F21" s="6">
        <f t="shared" si="0"/>
        <v>100</v>
      </c>
      <c r="G21" s="4"/>
      <c r="H21" s="142"/>
      <c r="I21" s="142"/>
      <c r="J21" s="142"/>
      <c r="K21" s="6">
        <f t="shared" si="1"/>
        <v>100</v>
      </c>
      <c r="L21" s="4"/>
      <c r="M21" s="142"/>
      <c r="N21" s="142"/>
      <c r="O21" s="142"/>
      <c r="P21" s="6">
        <f t="shared" si="2"/>
        <v>100</v>
      </c>
      <c r="Q21" s="1"/>
      <c r="R21" s="5">
        <f t="shared" si="3"/>
        <v>300</v>
      </c>
      <c r="S21" s="4"/>
      <c r="T21" s="5" t="e">
        <f>R21+'Judging worksheet'!T21</f>
        <v>#N/A</v>
      </c>
    </row>
    <row r="22" spans="1:20">
      <c r="A22" s="145" t="str">
        <f>IF('Judging worksheet'!A22="","",'Judging worksheet'!A22)</f>
        <v/>
      </c>
      <c r="B22" s="143"/>
      <c r="C22" s="142"/>
      <c r="D22" s="142"/>
      <c r="E22" s="142"/>
      <c r="F22" s="6">
        <f t="shared" si="0"/>
        <v>100</v>
      </c>
      <c r="G22" s="4"/>
      <c r="H22" s="142"/>
      <c r="I22" s="142"/>
      <c r="J22" s="142"/>
      <c r="K22" s="6">
        <f t="shared" si="1"/>
        <v>100</v>
      </c>
      <c r="L22" s="4"/>
      <c r="M22" s="142"/>
      <c r="N22" s="142"/>
      <c r="O22" s="142"/>
      <c r="P22" s="6">
        <f t="shared" si="2"/>
        <v>100</v>
      </c>
      <c r="Q22" s="1"/>
      <c r="R22" s="5">
        <f t="shared" si="3"/>
        <v>300</v>
      </c>
      <c r="S22" s="4"/>
      <c r="T22" s="5" t="e">
        <f>R22+'Judging worksheet'!T22</f>
        <v>#N/A</v>
      </c>
    </row>
    <row r="23" spans="1:20">
      <c r="A23" s="145" t="str">
        <f>IF('Judging worksheet'!A23="","",'Judging worksheet'!A23)</f>
        <v/>
      </c>
      <c r="B23" s="143"/>
      <c r="C23" s="142"/>
      <c r="D23" s="142"/>
      <c r="E23" s="142"/>
      <c r="F23" s="6">
        <f t="shared" si="0"/>
        <v>100</v>
      </c>
      <c r="G23" s="4"/>
      <c r="H23" s="142"/>
      <c r="I23" s="142"/>
      <c r="J23" s="142"/>
      <c r="K23" s="6">
        <f t="shared" si="1"/>
        <v>100</v>
      </c>
      <c r="L23" s="4"/>
      <c r="M23" s="142"/>
      <c r="N23" s="142"/>
      <c r="O23" s="142"/>
      <c r="P23" s="6">
        <f t="shared" si="2"/>
        <v>100</v>
      </c>
      <c r="Q23" s="1"/>
      <c r="R23" s="5">
        <f t="shared" si="3"/>
        <v>300</v>
      </c>
      <c r="S23" s="4"/>
      <c r="T23" s="5" t="e">
        <f>R23+'Judging worksheet'!T23</f>
        <v>#N/A</v>
      </c>
    </row>
    <row r="24" spans="1:20">
      <c r="A24" s="145" t="str">
        <f>IF('Judging worksheet'!A24="","",'Judging worksheet'!A24)</f>
        <v/>
      </c>
      <c r="B24" s="143"/>
      <c r="C24" s="142"/>
      <c r="D24" s="142"/>
      <c r="E24" s="142"/>
      <c r="F24" s="6">
        <f t="shared" si="0"/>
        <v>100</v>
      </c>
      <c r="G24" s="4"/>
      <c r="H24" s="142"/>
      <c r="I24" s="142"/>
      <c r="J24" s="142"/>
      <c r="K24" s="6">
        <f t="shared" si="1"/>
        <v>100</v>
      </c>
      <c r="L24" s="4"/>
      <c r="M24" s="142"/>
      <c r="N24" s="142"/>
      <c r="O24" s="142"/>
      <c r="P24" s="6">
        <f t="shared" si="2"/>
        <v>100</v>
      </c>
      <c r="Q24" s="1"/>
      <c r="R24" s="5">
        <f t="shared" si="3"/>
        <v>300</v>
      </c>
      <c r="S24" s="4"/>
      <c r="T24" s="5" t="e">
        <f>R24+'Judging worksheet'!T24</f>
        <v>#N/A</v>
      </c>
    </row>
    <row r="25" spans="1:20">
      <c r="A25" s="145" t="str">
        <f>IF('Judging worksheet'!A25="","",'Judging worksheet'!A25)</f>
        <v/>
      </c>
      <c r="B25" s="143"/>
      <c r="C25" s="142"/>
      <c r="D25" s="142"/>
      <c r="E25" s="142"/>
      <c r="F25" s="6">
        <f t="shared" si="0"/>
        <v>100</v>
      </c>
      <c r="G25" s="4"/>
      <c r="H25" s="142"/>
      <c r="I25" s="142"/>
      <c r="J25" s="142"/>
      <c r="K25" s="6">
        <f t="shared" si="1"/>
        <v>100</v>
      </c>
      <c r="L25" s="4"/>
      <c r="M25" s="142"/>
      <c r="N25" s="142"/>
      <c r="O25" s="142"/>
      <c r="P25" s="6">
        <f t="shared" si="2"/>
        <v>100</v>
      </c>
      <c r="Q25" s="1"/>
      <c r="R25" s="5">
        <f t="shared" si="3"/>
        <v>300</v>
      </c>
      <c r="S25" s="4"/>
      <c r="T25" s="5" t="e">
        <f>R25+'Judging worksheet'!T25</f>
        <v>#N/A</v>
      </c>
    </row>
    <row r="26" spans="1:20">
      <c r="A26" s="145" t="str">
        <f>IF('Judging worksheet'!A26="","",'Judging worksheet'!A26)</f>
        <v/>
      </c>
      <c r="B26" s="143"/>
      <c r="C26" s="142"/>
      <c r="D26" s="142"/>
      <c r="E26" s="142"/>
      <c r="F26" s="6">
        <f t="shared" si="0"/>
        <v>100</v>
      </c>
      <c r="G26" s="4"/>
      <c r="H26" s="142"/>
      <c r="I26" s="142"/>
      <c r="J26" s="142"/>
      <c r="K26" s="6">
        <f t="shared" si="1"/>
        <v>100</v>
      </c>
      <c r="L26" s="4"/>
      <c r="M26" s="142"/>
      <c r="N26" s="142"/>
      <c r="O26" s="142"/>
      <c r="P26" s="6">
        <f t="shared" si="2"/>
        <v>100</v>
      </c>
      <c r="Q26" s="1"/>
      <c r="R26" s="5">
        <f t="shared" si="3"/>
        <v>300</v>
      </c>
      <c r="S26" s="4"/>
      <c r="T26" s="5" t="e">
        <f>R26+'Judging worksheet'!T26</f>
        <v>#N/A</v>
      </c>
    </row>
    <row r="27" spans="1:20">
      <c r="A27" s="145" t="str">
        <f>IF('Judging worksheet'!A27="","",'Judging worksheet'!A27)</f>
        <v/>
      </c>
      <c r="B27" s="143"/>
      <c r="C27" s="142"/>
      <c r="D27" s="142"/>
      <c r="E27" s="142"/>
      <c r="F27" s="6">
        <f t="shared" si="0"/>
        <v>100</v>
      </c>
      <c r="G27" s="4"/>
      <c r="H27" s="142"/>
      <c r="I27" s="142"/>
      <c r="J27" s="142"/>
      <c r="K27" s="6">
        <f t="shared" si="1"/>
        <v>100</v>
      </c>
      <c r="L27" s="4"/>
      <c r="M27" s="142"/>
      <c r="N27" s="142"/>
      <c r="O27" s="142"/>
      <c r="P27" s="6">
        <f t="shared" si="2"/>
        <v>100</v>
      </c>
      <c r="Q27" s="1"/>
      <c r="R27" s="5">
        <f t="shared" si="3"/>
        <v>300</v>
      </c>
      <c r="S27" s="4"/>
      <c r="T27" s="5" t="e">
        <f>R27+'Judging worksheet'!T27</f>
        <v>#N/A</v>
      </c>
    </row>
    <row r="28" spans="1:20">
      <c r="A28" s="145" t="str">
        <f>IF('Judging worksheet'!A28="","",'Judging worksheet'!A28)</f>
        <v/>
      </c>
      <c r="B28" s="143"/>
      <c r="C28" s="142"/>
      <c r="D28" s="142"/>
      <c r="E28" s="142"/>
      <c r="F28" s="6">
        <f t="shared" si="0"/>
        <v>100</v>
      </c>
      <c r="G28" s="4"/>
      <c r="H28" s="142"/>
      <c r="I28" s="142"/>
      <c r="J28" s="142"/>
      <c r="K28" s="6">
        <f t="shared" si="1"/>
        <v>100</v>
      </c>
      <c r="L28" s="4"/>
      <c r="M28" s="142"/>
      <c r="N28" s="142"/>
      <c r="O28" s="142"/>
      <c r="P28" s="6">
        <f t="shared" si="2"/>
        <v>100</v>
      </c>
      <c r="Q28" s="1"/>
      <c r="R28" s="5">
        <f t="shared" si="3"/>
        <v>300</v>
      </c>
      <c r="S28" s="4"/>
      <c r="T28" s="5" t="e">
        <f>R28+'Judging worksheet'!T28</f>
        <v>#N/A</v>
      </c>
    </row>
    <row r="29" spans="1:20">
      <c r="A29" s="145" t="str">
        <f>IF('Judging worksheet'!A29="","",'Judging worksheet'!A29)</f>
        <v/>
      </c>
      <c r="B29" s="143"/>
      <c r="C29" s="142"/>
      <c r="D29" s="142"/>
      <c r="E29" s="142"/>
      <c r="F29" s="6">
        <f t="shared" si="0"/>
        <v>100</v>
      </c>
      <c r="G29" s="4"/>
      <c r="H29" s="142"/>
      <c r="I29" s="142"/>
      <c r="J29" s="142"/>
      <c r="K29" s="6">
        <f t="shared" si="1"/>
        <v>100</v>
      </c>
      <c r="L29" s="4"/>
      <c r="M29" s="142"/>
      <c r="N29" s="142"/>
      <c r="O29" s="142"/>
      <c r="P29" s="6">
        <f t="shared" si="2"/>
        <v>100</v>
      </c>
      <c r="Q29" s="1"/>
      <c r="R29" s="5">
        <f t="shared" si="3"/>
        <v>300</v>
      </c>
      <c r="S29" s="4"/>
      <c r="T29" s="5" t="e">
        <f>R29+'Judging worksheet'!T29</f>
        <v>#N/A</v>
      </c>
    </row>
    <row r="30" spans="1:20">
      <c r="A30" s="145" t="str">
        <f>IF('Judging worksheet'!A30="","",'Judging worksheet'!A30)</f>
        <v/>
      </c>
      <c r="B30" s="143"/>
      <c r="C30" s="142"/>
      <c r="D30" s="142"/>
      <c r="E30" s="142"/>
      <c r="F30" s="6">
        <f t="shared" si="0"/>
        <v>100</v>
      </c>
      <c r="G30" s="4"/>
      <c r="H30" s="142"/>
      <c r="I30" s="142"/>
      <c r="J30" s="142"/>
      <c r="K30" s="6">
        <f t="shared" si="1"/>
        <v>100</v>
      </c>
      <c r="L30" s="4"/>
      <c r="M30" s="142"/>
      <c r="N30" s="142"/>
      <c r="O30" s="142"/>
      <c r="P30" s="6">
        <f t="shared" si="2"/>
        <v>100</v>
      </c>
      <c r="Q30" s="1"/>
      <c r="R30" s="5">
        <f t="shared" si="3"/>
        <v>300</v>
      </c>
      <c r="S30" s="4"/>
      <c r="T30" s="5" t="e">
        <f>R30+'Judging worksheet'!T30</f>
        <v>#N/A</v>
      </c>
    </row>
    <row r="31" spans="1:20">
      <c r="A31" s="145" t="str">
        <f>IF('Judging worksheet'!A31="","",'Judging worksheet'!A31)</f>
        <v/>
      </c>
      <c r="B31" s="143"/>
      <c r="C31" s="142"/>
      <c r="D31" s="142"/>
      <c r="E31" s="142"/>
      <c r="F31" s="6">
        <f t="shared" si="0"/>
        <v>100</v>
      </c>
      <c r="G31" s="4"/>
      <c r="H31" s="142"/>
      <c r="I31" s="142"/>
      <c r="J31" s="142"/>
      <c r="K31" s="6">
        <f t="shared" si="1"/>
        <v>100</v>
      </c>
      <c r="L31" s="4"/>
      <c r="M31" s="142"/>
      <c r="N31" s="142"/>
      <c r="O31" s="142"/>
      <c r="P31" s="6">
        <f t="shared" si="2"/>
        <v>100</v>
      </c>
      <c r="Q31" s="1"/>
      <c r="R31" s="5">
        <f t="shared" si="3"/>
        <v>300</v>
      </c>
      <c r="S31" s="4"/>
      <c r="T31" s="5" t="e">
        <f>R31+'Judging worksheet'!T31</f>
        <v>#N/A</v>
      </c>
    </row>
    <row r="32" spans="1:20">
      <c r="A32" s="145" t="str">
        <f>IF('Judging worksheet'!A32="","",'Judging worksheet'!A32)</f>
        <v/>
      </c>
      <c r="B32" s="143"/>
      <c r="C32" s="142"/>
      <c r="D32" s="142"/>
      <c r="E32" s="142"/>
      <c r="F32" s="6">
        <f t="shared" si="0"/>
        <v>100</v>
      </c>
      <c r="G32" s="4"/>
      <c r="H32" s="142"/>
      <c r="I32" s="142"/>
      <c r="J32" s="142"/>
      <c r="K32" s="6">
        <f t="shared" si="1"/>
        <v>100</v>
      </c>
      <c r="L32" s="4"/>
      <c r="M32" s="142"/>
      <c r="N32" s="142"/>
      <c r="O32" s="142"/>
      <c r="P32" s="6">
        <f t="shared" si="2"/>
        <v>100</v>
      </c>
      <c r="Q32" s="1"/>
      <c r="R32" s="5">
        <f t="shared" si="3"/>
        <v>300</v>
      </c>
      <c r="S32" s="4"/>
      <c r="T32" s="5" t="e">
        <f>R32+'Judging worksheet'!T32</f>
        <v>#N/A</v>
      </c>
    </row>
    <row r="33" spans="1:20">
      <c r="A33" s="145" t="str">
        <f>IF('Judging worksheet'!A33="","",'Judging worksheet'!A33)</f>
        <v/>
      </c>
      <c r="B33" s="143"/>
      <c r="C33" s="142"/>
      <c r="D33" s="142"/>
      <c r="E33" s="142"/>
      <c r="F33" s="6">
        <f t="shared" si="0"/>
        <v>100</v>
      </c>
      <c r="G33" s="4"/>
      <c r="H33" s="142"/>
      <c r="I33" s="142"/>
      <c r="J33" s="142"/>
      <c r="K33" s="6">
        <f t="shared" si="1"/>
        <v>100</v>
      </c>
      <c r="L33" s="4"/>
      <c r="M33" s="142"/>
      <c r="N33" s="142"/>
      <c r="O33" s="142"/>
      <c r="P33" s="6">
        <f t="shared" si="2"/>
        <v>100</v>
      </c>
      <c r="Q33" s="1"/>
      <c r="R33" s="5">
        <f t="shared" si="3"/>
        <v>300</v>
      </c>
      <c r="S33" s="4"/>
      <c r="T33" s="5" t="e">
        <f>R33+'Judging worksheet'!T33</f>
        <v>#N/A</v>
      </c>
    </row>
    <row r="34" spans="1:20">
      <c r="A34" s="145" t="str">
        <f>IF('Judging worksheet'!A34="","",'Judging worksheet'!A34)</f>
        <v/>
      </c>
      <c r="B34" s="143"/>
      <c r="C34" s="142"/>
      <c r="D34" s="142"/>
      <c r="E34" s="142"/>
      <c r="F34" s="6">
        <f t="shared" si="0"/>
        <v>100</v>
      </c>
      <c r="G34" s="4"/>
      <c r="H34" s="142"/>
      <c r="I34" s="142"/>
      <c r="J34" s="142"/>
      <c r="K34" s="6">
        <f t="shared" si="1"/>
        <v>100</v>
      </c>
      <c r="L34" s="4"/>
      <c r="M34" s="142"/>
      <c r="N34" s="142"/>
      <c r="O34" s="142"/>
      <c r="P34" s="6">
        <f t="shared" si="2"/>
        <v>100</v>
      </c>
      <c r="Q34" s="1"/>
      <c r="R34" s="5">
        <f t="shared" si="3"/>
        <v>300</v>
      </c>
      <c r="S34" s="4"/>
      <c r="T34" s="5" t="e">
        <f>R34+'Judging worksheet'!T34</f>
        <v>#N/A</v>
      </c>
    </row>
    <row r="35" spans="1:20">
      <c r="A35" s="145" t="str">
        <f>IF('Judging worksheet'!A35="","",'Judging worksheet'!A35)</f>
        <v/>
      </c>
      <c r="B35" s="143"/>
      <c r="C35" s="142"/>
      <c r="D35" s="142"/>
      <c r="E35" s="142"/>
      <c r="F35" s="6">
        <f t="shared" si="0"/>
        <v>100</v>
      </c>
      <c r="G35" s="4"/>
      <c r="H35" s="142"/>
      <c r="I35" s="142"/>
      <c r="J35" s="142"/>
      <c r="K35" s="6">
        <f t="shared" si="1"/>
        <v>100</v>
      </c>
      <c r="L35" s="4"/>
      <c r="M35" s="142"/>
      <c r="N35" s="142"/>
      <c r="O35" s="142"/>
      <c r="P35" s="6">
        <f t="shared" si="2"/>
        <v>100</v>
      </c>
      <c r="Q35" s="1"/>
      <c r="R35" s="5">
        <f t="shared" si="3"/>
        <v>300</v>
      </c>
      <c r="S35" s="4"/>
      <c r="T35" s="5" t="e">
        <f>R35+'Judging worksheet'!T35</f>
        <v>#N/A</v>
      </c>
    </row>
    <row r="36" spans="1:20">
      <c r="A36" s="145" t="str">
        <f>IF('Judging worksheet'!A36="","",'Judging worksheet'!A36)</f>
        <v/>
      </c>
      <c r="B36" s="143"/>
      <c r="C36" s="142"/>
      <c r="D36" s="142"/>
      <c r="E36" s="142"/>
      <c r="F36" s="6">
        <f t="shared" si="0"/>
        <v>100</v>
      </c>
      <c r="G36" s="4"/>
      <c r="H36" s="142"/>
      <c r="I36" s="142"/>
      <c r="J36" s="142"/>
      <c r="K36" s="6">
        <f t="shared" si="1"/>
        <v>100</v>
      </c>
      <c r="L36" s="4"/>
      <c r="M36" s="142"/>
      <c r="N36" s="142"/>
      <c r="O36" s="142"/>
      <c r="P36" s="6">
        <f t="shared" si="2"/>
        <v>100</v>
      </c>
      <c r="Q36" s="1"/>
      <c r="R36" s="5">
        <f t="shared" si="3"/>
        <v>300</v>
      </c>
      <c r="S36" s="4"/>
      <c r="T36" s="5" t="e">
        <f>R36+'Judging worksheet'!T36</f>
        <v>#N/A</v>
      </c>
    </row>
    <row r="37" spans="1:20">
      <c r="A37" s="145" t="str">
        <f>IF('Judging worksheet'!A37="","",'Judging worksheet'!A37)</f>
        <v/>
      </c>
      <c r="B37" s="143"/>
      <c r="C37" s="142"/>
      <c r="D37" s="142"/>
      <c r="E37" s="142"/>
      <c r="F37" s="6">
        <f t="shared" si="0"/>
        <v>100</v>
      </c>
      <c r="G37" s="4"/>
      <c r="H37" s="142"/>
      <c r="I37" s="142"/>
      <c r="J37" s="142"/>
      <c r="K37" s="6">
        <f t="shared" si="1"/>
        <v>100</v>
      </c>
      <c r="L37" s="4"/>
      <c r="M37" s="142"/>
      <c r="N37" s="142"/>
      <c r="O37" s="142"/>
      <c r="P37" s="6">
        <f t="shared" si="2"/>
        <v>100</v>
      </c>
      <c r="Q37" s="1"/>
      <c r="R37" s="5">
        <f t="shared" si="3"/>
        <v>300</v>
      </c>
      <c r="S37" s="4"/>
      <c r="T37" s="5" t="e">
        <f>R37+'Judging worksheet'!T37</f>
        <v>#N/A</v>
      </c>
    </row>
    <row r="38" spans="1:20">
      <c r="A38" s="145" t="str">
        <f>IF('Judging worksheet'!A38="","",'Judging worksheet'!A38)</f>
        <v/>
      </c>
      <c r="B38" s="143"/>
      <c r="C38" s="142"/>
      <c r="D38" s="142"/>
      <c r="E38" s="142"/>
      <c r="F38" s="6">
        <f t="shared" si="0"/>
        <v>100</v>
      </c>
      <c r="G38" s="4"/>
      <c r="H38" s="142"/>
      <c r="I38" s="142"/>
      <c r="J38" s="142"/>
      <c r="K38" s="6">
        <f t="shared" si="1"/>
        <v>100</v>
      </c>
      <c r="L38" s="4"/>
      <c r="M38" s="142"/>
      <c r="N38" s="142"/>
      <c r="O38" s="142"/>
      <c r="P38" s="6">
        <f t="shared" si="2"/>
        <v>100</v>
      </c>
      <c r="Q38" s="1"/>
      <c r="R38" s="5">
        <f t="shared" si="3"/>
        <v>300</v>
      </c>
      <c r="S38" s="4"/>
      <c r="T38" s="5" t="e">
        <f>R38+'Judging worksheet'!T38</f>
        <v>#N/A</v>
      </c>
    </row>
    <row r="39" spans="1:20">
      <c r="A39" s="145" t="str">
        <f>IF('Judging worksheet'!A39="","",'Judging worksheet'!A39)</f>
        <v/>
      </c>
      <c r="B39" s="143"/>
      <c r="C39" s="142"/>
      <c r="D39" s="142"/>
      <c r="E39" s="142"/>
      <c r="F39" s="6">
        <f t="shared" si="0"/>
        <v>100</v>
      </c>
      <c r="G39" s="4"/>
      <c r="H39" s="142"/>
      <c r="I39" s="142"/>
      <c r="J39" s="142"/>
      <c r="K39" s="6">
        <f t="shared" si="1"/>
        <v>100</v>
      </c>
      <c r="L39" s="4"/>
      <c r="M39" s="142"/>
      <c r="N39" s="142"/>
      <c r="O39" s="142"/>
      <c r="P39" s="6">
        <f t="shared" si="2"/>
        <v>100</v>
      </c>
      <c r="Q39" s="1"/>
      <c r="R39" s="5">
        <f t="shared" si="3"/>
        <v>300</v>
      </c>
      <c r="S39" s="4"/>
      <c r="T39" s="5" t="e">
        <f>R39+'Judging worksheet'!T39</f>
        <v>#N/A</v>
      </c>
    </row>
    <row r="40" spans="1:20">
      <c r="A40" s="145" t="str">
        <f>IF('Judging worksheet'!A40="","",'Judging worksheet'!A40)</f>
        <v/>
      </c>
      <c r="B40" s="143"/>
      <c r="C40" s="142"/>
      <c r="D40" s="142"/>
      <c r="E40" s="142"/>
      <c r="F40" s="6">
        <f t="shared" si="0"/>
        <v>100</v>
      </c>
      <c r="G40" s="4"/>
      <c r="H40" s="142"/>
      <c r="I40" s="142"/>
      <c r="J40" s="142"/>
      <c r="K40" s="6">
        <f t="shared" si="1"/>
        <v>100</v>
      </c>
      <c r="L40" s="4"/>
      <c r="M40" s="142"/>
      <c r="N40" s="142"/>
      <c r="O40" s="142"/>
      <c r="P40" s="6">
        <f t="shared" si="2"/>
        <v>100</v>
      </c>
      <c r="Q40" s="1"/>
      <c r="R40" s="5">
        <f t="shared" si="3"/>
        <v>300</v>
      </c>
      <c r="S40" s="4"/>
      <c r="T40" s="5" t="e">
        <f>R40+'Judging worksheet'!T40</f>
        <v>#N/A</v>
      </c>
    </row>
    <row r="41" spans="1:20">
      <c r="A41" s="145" t="str">
        <f>IF('Judging worksheet'!A41="","",'Judging worksheet'!A41)</f>
        <v/>
      </c>
      <c r="B41" s="143"/>
      <c r="C41" s="142"/>
      <c r="D41" s="142"/>
      <c r="E41" s="142"/>
      <c r="F41" s="6">
        <f t="shared" si="0"/>
        <v>100</v>
      </c>
      <c r="G41" s="4"/>
      <c r="H41" s="142"/>
      <c r="I41" s="142"/>
      <c r="J41" s="142"/>
      <c r="K41" s="6">
        <f t="shared" si="1"/>
        <v>100</v>
      </c>
      <c r="L41" s="4"/>
      <c r="M41" s="142"/>
      <c r="N41" s="142"/>
      <c r="O41" s="142"/>
      <c r="P41" s="6">
        <f t="shared" si="2"/>
        <v>100</v>
      </c>
      <c r="Q41" s="1"/>
      <c r="R41" s="5">
        <f t="shared" si="3"/>
        <v>300</v>
      </c>
      <c r="S41" s="4"/>
      <c r="T41" s="5" t="e">
        <f>R41+'Judging worksheet'!T41</f>
        <v>#N/A</v>
      </c>
    </row>
    <row r="42" spans="1:20">
      <c r="A42" s="145" t="str">
        <f>IF('Judging worksheet'!A42="","",'Judging worksheet'!A42)</f>
        <v/>
      </c>
      <c r="B42" s="143"/>
      <c r="C42" s="142"/>
      <c r="D42" s="142"/>
      <c r="E42" s="142"/>
      <c r="F42" s="6">
        <f t="shared" si="0"/>
        <v>100</v>
      </c>
      <c r="G42" s="4"/>
      <c r="H42" s="142"/>
      <c r="I42" s="142"/>
      <c r="J42" s="142"/>
      <c r="K42" s="6">
        <f t="shared" si="1"/>
        <v>100</v>
      </c>
      <c r="L42" s="4"/>
      <c r="M42" s="142"/>
      <c r="N42" s="142"/>
      <c r="O42" s="142"/>
      <c r="P42" s="6">
        <f t="shared" si="2"/>
        <v>100</v>
      </c>
      <c r="Q42" s="1"/>
      <c r="R42" s="5">
        <f t="shared" si="3"/>
        <v>300</v>
      </c>
      <c r="S42" s="4"/>
      <c r="T42" s="5" t="e">
        <f>R42+'Judging worksheet'!T42</f>
        <v>#N/A</v>
      </c>
    </row>
    <row r="43" spans="1:20">
      <c r="A43" s="145" t="str">
        <f>IF('Judging worksheet'!A43="","",'Judging worksheet'!A43)</f>
        <v/>
      </c>
      <c r="B43" s="143"/>
      <c r="C43" s="142"/>
      <c r="D43" s="142"/>
      <c r="E43" s="142"/>
      <c r="F43" s="6">
        <f t="shared" si="0"/>
        <v>100</v>
      </c>
      <c r="G43" s="4"/>
      <c r="H43" s="142"/>
      <c r="I43" s="142"/>
      <c r="J43" s="142"/>
      <c r="K43" s="6">
        <f t="shared" si="1"/>
        <v>100</v>
      </c>
      <c r="L43" s="4"/>
      <c r="M43" s="142"/>
      <c r="N43" s="142"/>
      <c r="O43" s="142"/>
      <c r="P43" s="6">
        <f t="shared" si="2"/>
        <v>100</v>
      </c>
      <c r="Q43" s="1"/>
      <c r="R43" s="5">
        <f t="shared" si="3"/>
        <v>300</v>
      </c>
      <c r="S43" s="4"/>
      <c r="T43" s="5" t="e">
        <f>R43+'Judging worksheet'!T43</f>
        <v>#N/A</v>
      </c>
    </row>
    <row r="44" spans="1:20">
      <c r="A44" s="145" t="str">
        <f>IF('Judging worksheet'!A44="","",'Judging worksheet'!A44)</f>
        <v/>
      </c>
      <c r="B44" s="143"/>
      <c r="C44" s="142"/>
      <c r="D44" s="142"/>
      <c r="E44" s="142"/>
      <c r="F44" s="6">
        <f t="shared" si="0"/>
        <v>100</v>
      </c>
      <c r="G44" s="4"/>
      <c r="H44" s="142"/>
      <c r="I44" s="142"/>
      <c r="J44" s="142"/>
      <c r="K44" s="6">
        <f t="shared" si="1"/>
        <v>100</v>
      </c>
      <c r="L44" s="4"/>
      <c r="M44" s="142"/>
      <c r="N44" s="142"/>
      <c r="O44" s="142"/>
      <c r="P44" s="6">
        <f t="shared" si="2"/>
        <v>100</v>
      </c>
      <c r="Q44" s="1"/>
      <c r="R44" s="5">
        <f t="shared" si="3"/>
        <v>300</v>
      </c>
      <c r="S44" s="4"/>
      <c r="T44" s="5" t="e">
        <f>R44+'Judging worksheet'!T44</f>
        <v>#N/A</v>
      </c>
    </row>
    <row r="45" spans="1:20">
      <c r="A45" s="145" t="str">
        <f>IF('Judging worksheet'!A45="","",'Judging worksheet'!A45)</f>
        <v/>
      </c>
      <c r="B45" s="143"/>
      <c r="C45" s="142"/>
      <c r="D45" s="142"/>
      <c r="E45" s="142"/>
      <c r="F45" s="6">
        <f t="shared" si="0"/>
        <v>100</v>
      </c>
      <c r="G45" s="4"/>
      <c r="H45" s="142"/>
      <c r="I45" s="142"/>
      <c r="J45" s="142"/>
      <c r="K45" s="6">
        <f t="shared" si="1"/>
        <v>100</v>
      </c>
      <c r="L45" s="4"/>
      <c r="M45" s="142"/>
      <c r="N45" s="142"/>
      <c r="O45" s="142"/>
      <c r="P45" s="6">
        <f t="shared" si="2"/>
        <v>100</v>
      </c>
      <c r="Q45" s="1"/>
      <c r="R45" s="5">
        <f t="shared" si="3"/>
        <v>300</v>
      </c>
      <c r="S45" s="4"/>
      <c r="T45" s="5" t="e">
        <f>R45+'Judging worksheet'!T45</f>
        <v>#N/A</v>
      </c>
    </row>
    <row r="46" spans="1:20">
      <c r="A46" s="145" t="str">
        <f>IF('Judging worksheet'!A46="","",'Judging worksheet'!A46)</f>
        <v/>
      </c>
      <c r="B46" s="143"/>
      <c r="C46" s="142"/>
      <c r="D46" s="142"/>
      <c r="E46" s="142"/>
      <c r="F46" s="6">
        <f t="shared" si="0"/>
        <v>100</v>
      </c>
      <c r="G46" s="4"/>
      <c r="H46" s="142"/>
      <c r="I46" s="142"/>
      <c r="J46" s="142"/>
      <c r="K46" s="6">
        <f t="shared" si="1"/>
        <v>100</v>
      </c>
      <c r="L46" s="4"/>
      <c r="M46" s="142"/>
      <c r="N46" s="142"/>
      <c r="O46" s="142"/>
      <c r="P46" s="6">
        <f t="shared" si="2"/>
        <v>100</v>
      </c>
      <c r="Q46" s="1"/>
      <c r="R46" s="5">
        <f t="shared" si="3"/>
        <v>300</v>
      </c>
      <c r="S46" s="4"/>
      <c r="T46" s="5" t="e">
        <f>R46+'Judging worksheet'!T46</f>
        <v>#N/A</v>
      </c>
    </row>
    <row r="47" spans="1:20">
      <c r="A47" s="145" t="str">
        <f>IF('Judging worksheet'!A47="","",'Judging worksheet'!A47)</f>
        <v/>
      </c>
      <c r="B47" s="143"/>
      <c r="C47" s="142"/>
      <c r="D47" s="142"/>
      <c r="E47" s="142"/>
      <c r="F47" s="6">
        <f t="shared" si="0"/>
        <v>100</v>
      </c>
      <c r="G47" s="4"/>
      <c r="H47" s="142"/>
      <c r="I47" s="142"/>
      <c r="J47" s="142"/>
      <c r="K47" s="6">
        <f t="shared" si="1"/>
        <v>100</v>
      </c>
      <c r="L47" s="4"/>
      <c r="M47" s="142"/>
      <c r="N47" s="142"/>
      <c r="O47" s="142"/>
      <c r="P47" s="6">
        <f t="shared" si="2"/>
        <v>100</v>
      </c>
      <c r="Q47" s="1"/>
      <c r="R47" s="5">
        <f t="shared" si="3"/>
        <v>300</v>
      </c>
      <c r="S47" s="4"/>
      <c r="T47" s="5" t="e">
        <f>R47+'Judging worksheet'!T47</f>
        <v>#N/A</v>
      </c>
    </row>
    <row r="48" spans="1:20">
      <c r="A48" s="145" t="str">
        <f>IF('Judging worksheet'!A48="","",'Judging worksheet'!A48)</f>
        <v/>
      </c>
      <c r="B48" s="143"/>
      <c r="C48" s="142"/>
      <c r="D48" s="142"/>
      <c r="E48" s="142"/>
      <c r="F48" s="6">
        <f t="shared" si="0"/>
        <v>100</v>
      </c>
      <c r="G48" s="4"/>
      <c r="H48" s="142"/>
      <c r="I48" s="142"/>
      <c r="J48" s="142"/>
      <c r="K48" s="6">
        <f t="shared" si="1"/>
        <v>100</v>
      </c>
      <c r="L48" s="4"/>
      <c r="M48" s="142"/>
      <c r="N48" s="142"/>
      <c r="O48" s="142"/>
      <c r="P48" s="6">
        <f t="shared" si="2"/>
        <v>100</v>
      </c>
      <c r="Q48" s="1"/>
      <c r="R48" s="5">
        <f t="shared" si="3"/>
        <v>300</v>
      </c>
      <c r="S48" s="4"/>
      <c r="T48" s="5" t="e">
        <f>R48+'Judging worksheet'!T48</f>
        <v>#N/A</v>
      </c>
    </row>
    <row r="49" spans="1:16">
      <c r="A49" s="3"/>
      <c r="B49" s="3"/>
      <c r="C49" s="3"/>
      <c r="D49" s="3"/>
      <c r="E49" s="3"/>
      <c r="F49" s="3"/>
      <c r="G49" s="3"/>
      <c r="H49" s="3"/>
      <c r="I49" s="3"/>
      <c r="J49" s="3"/>
      <c r="K49" s="3"/>
      <c r="L49" s="3"/>
      <c r="M49" s="3"/>
      <c r="N49" s="3"/>
      <c r="O49" s="3"/>
      <c r="P49" s="3"/>
    </row>
    <row r="50" spans="1:16">
      <c r="A50" s="3"/>
      <c r="B50" s="3"/>
      <c r="C50" s="3"/>
      <c r="D50" s="3"/>
      <c r="E50" s="3"/>
      <c r="F50" s="3"/>
      <c r="G50" s="3"/>
      <c r="H50" s="3"/>
      <c r="I50" s="3"/>
      <c r="J50" s="3"/>
      <c r="K50" s="3"/>
      <c r="L50" s="3"/>
      <c r="M50" s="3"/>
      <c r="N50" s="3"/>
      <c r="O50" s="3"/>
      <c r="P50" s="3"/>
    </row>
    <row r="51" spans="1:16">
      <c r="B51" s="3"/>
      <c r="C51" s="3"/>
      <c r="D51" s="3"/>
      <c r="E51" s="3"/>
      <c r="F51" s="3"/>
      <c r="G51" s="3"/>
      <c r="H51" s="3"/>
      <c r="I51" s="3"/>
      <c r="J51" s="3"/>
      <c r="K51" s="3"/>
      <c r="L51" s="3"/>
      <c r="M51" s="3"/>
      <c r="N51" s="3"/>
      <c r="O51" s="3"/>
      <c r="P51" s="3"/>
    </row>
    <row r="52" spans="1:16">
      <c r="A52" s="3"/>
      <c r="B52" s="3"/>
      <c r="C52" s="3"/>
      <c r="D52" s="3"/>
      <c r="E52" s="3"/>
      <c r="F52" s="3"/>
      <c r="G52" s="3"/>
      <c r="H52" s="3"/>
      <c r="I52" s="3"/>
      <c r="J52" s="3"/>
      <c r="K52" s="3"/>
      <c r="L52" s="3"/>
      <c r="M52" s="3"/>
      <c r="N52" s="3"/>
      <c r="O52" s="3"/>
      <c r="P52" s="3"/>
    </row>
    <row r="53" spans="1:16">
      <c r="A53" s="3"/>
      <c r="B53" s="3"/>
      <c r="C53" s="3"/>
      <c r="D53" s="3"/>
      <c r="E53" s="3"/>
      <c r="F53" s="3"/>
      <c r="G53" s="3"/>
      <c r="H53" s="3"/>
      <c r="I53" s="3"/>
      <c r="J53" s="3"/>
      <c r="K53" s="3"/>
      <c r="L53" s="3"/>
      <c r="M53" s="3"/>
      <c r="N53" s="3"/>
      <c r="O53" s="3"/>
      <c r="P53" s="3"/>
    </row>
    <row r="54" spans="1:16">
      <c r="A54" s="3"/>
      <c r="B54" s="3"/>
      <c r="C54" s="3"/>
      <c r="D54" s="3"/>
      <c r="E54" s="3"/>
      <c r="F54" s="3"/>
      <c r="G54" s="3"/>
      <c r="H54" s="3"/>
      <c r="I54" s="3"/>
      <c r="J54" s="3"/>
      <c r="K54" s="3"/>
      <c r="L54" s="3"/>
      <c r="M54" s="3"/>
      <c r="N54" s="3"/>
      <c r="O54" s="3"/>
      <c r="P54" s="3"/>
    </row>
    <row r="55" spans="1:16">
      <c r="A55" s="3"/>
      <c r="B55" s="3"/>
      <c r="C55" s="3"/>
      <c r="D55" s="3"/>
      <c r="E55" s="3"/>
      <c r="F55" s="3"/>
      <c r="G55" s="3"/>
      <c r="H55" s="3"/>
      <c r="I55" s="3"/>
      <c r="J55" s="3"/>
      <c r="K55" s="3"/>
      <c r="L55" s="3"/>
      <c r="M55" s="3"/>
      <c r="N55" s="3"/>
      <c r="O55" s="3"/>
      <c r="P55" s="3"/>
    </row>
    <row r="56" spans="1:16">
      <c r="A56" s="3"/>
      <c r="B56" s="3"/>
      <c r="C56" s="3"/>
      <c r="D56" s="3"/>
      <c r="E56" s="3"/>
      <c r="F56" s="3"/>
      <c r="G56" s="3"/>
      <c r="H56" s="3"/>
      <c r="I56" s="3"/>
      <c r="J56" s="3"/>
      <c r="K56" s="3"/>
      <c r="L56" s="3"/>
      <c r="M56" s="3"/>
      <c r="N56" s="3"/>
      <c r="O56" s="3"/>
      <c r="P56" s="3"/>
    </row>
    <row r="57" spans="1:16">
      <c r="A57" s="3"/>
      <c r="B57" s="3"/>
      <c r="C57" s="3"/>
      <c r="D57" s="3"/>
      <c r="E57" s="3"/>
      <c r="F57" s="3"/>
      <c r="G57" s="3"/>
      <c r="H57" s="3"/>
      <c r="I57" s="3"/>
      <c r="J57" s="3"/>
      <c r="K57" s="3"/>
      <c r="L57" s="3"/>
      <c r="M57" s="3"/>
      <c r="N57" s="3"/>
      <c r="O57" s="3"/>
      <c r="P57" s="3"/>
    </row>
    <row r="58" spans="1:16">
      <c r="A58" s="3"/>
      <c r="B58" s="3"/>
      <c r="C58" s="3"/>
      <c r="D58" s="3"/>
      <c r="E58" s="3"/>
      <c r="F58" s="3"/>
      <c r="G58" s="3"/>
      <c r="H58" s="3"/>
      <c r="I58" s="3"/>
      <c r="J58" s="3"/>
      <c r="K58" s="3"/>
      <c r="L58" s="3"/>
      <c r="M58" s="3"/>
      <c r="N58" s="3"/>
      <c r="O58" s="3"/>
      <c r="P58" s="3"/>
    </row>
    <row r="59" spans="1:16">
      <c r="A59" s="3"/>
      <c r="B59" s="3"/>
      <c r="C59" s="3"/>
      <c r="D59" s="3"/>
      <c r="E59" s="3"/>
      <c r="F59" s="3"/>
      <c r="G59" s="3"/>
      <c r="H59" s="3"/>
      <c r="I59" s="3"/>
      <c r="J59" s="3"/>
      <c r="K59" s="3"/>
      <c r="L59" s="3"/>
      <c r="M59" s="3"/>
      <c r="N59" s="3"/>
      <c r="O59" s="3"/>
      <c r="P59" s="3"/>
    </row>
    <row r="60" spans="1:16">
      <c r="A60" s="3"/>
      <c r="B60" s="3"/>
      <c r="C60" s="3"/>
      <c r="D60" s="3"/>
      <c r="E60" s="3"/>
      <c r="F60" s="3"/>
      <c r="G60" s="3"/>
      <c r="H60" s="3"/>
      <c r="I60" s="3"/>
      <c r="J60" s="3"/>
      <c r="K60" s="3"/>
      <c r="L60" s="3"/>
      <c r="M60" s="3"/>
      <c r="N60" s="3"/>
      <c r="O60" s="3"/>
      <c r="P60" s="3"/>
    </row>
    <row r="61" spans="1:16">
      <c r="A61" s="3"/>
      <c r="B61" s="3"/>
      <c r="C61" s="3"/>
      <c r="D61" s="3"/>
      <c r="E61" s="3"/>
      <c r="F61" s="3"/>
      <c r="G61" s="3"/>
      <c r="H61" s="3"/>
      <c r="I61" s="3"/>
      <c r="J61" s="3"/>
      <c r="K61" s="3"/>
      <c r="L61" s="3"/>
      <c r="M61" s="3"/>
      <c r="N61" s="3"/>
      <c r="O61" s="3"/>
      <c r="P61" s="3"/>
    </row>
    <row r="62" spans="1:16">
      <c r="A62" s="3"/>
      <c r="B62" s="3"/>
      <c r="C62" s="3"/>
      <c r="D62" s="3"/>
      <c r="E62" s="3"/>
      <c r="F62" s="3"/>
      <c r="G62" s="3"/>
      <c r="H62" s="3"/>
      <c r="I62" s="3"/>
      <c r="J62" s="3"/>
      <c r="K62" s="3"/>
      <c r="L62" s="3"/>
      <c r="M62" s="3"/>
      <c r="N62" s="3"/>
      <c r="O62" s="3"/>
      <c r="P62" s="3"/>
    </row>
    <row r="63" spans="1:16">
      <c r="A63" s="3"/>
      <c r="B63" s="3"/>
      <c r="C63" s="3"/>
      <c r="D63" s="3"/>
      <c r="E63" s="3"/>
      <c r="F63" s="3"/>
      <c r="G63" s="3"/>
      <c r="H63" s="3"/>
      <c r="I63" s="3"/>
      <c r="J63" s="3"/>
      <c r="K63" s="3"/>
      <c r="L63" s="3"/>
      <c r="M63" s="3"/>
      <c r="N63" s="3"/>
      <c r="O63" s="3"/>
      <c r="P63" s="3"/>
    </row>
    <row r="64" spans="1:16">
      <c r="A64" s="3"/>
      <c r="B64" s="3"/>
      <c r="C64" s="3"/>
      <c r="D64" s="3"/>
      <c r="E64" s="3"/>
      <c r="F64" s="3"/>
      <c r="G64" s="3"/>
      <c r="H64" s="3"/>
      <c r="I64" s="3"/>
      <c r="J64" s="3"/>
      <c r="K64" s="3"/>
      <c r="L64" s="3"/>
      <c r="M64" s="3"/>
      <c r="N64" s="3"/>
      <c r="O64" s="3"/>
      <c r="P64" s="3"/>
    </row>
    <row r="65" spans="1:16">
      <c r="A65" s="3"/>
      <c r="B65" s="3"/>
      <c r="C65" s="3"/>
      <c r="D65" s="3"/>
      <c r="E65" s="3"/>
      <c r="F65" s="3"/>
      <c r="G65" s="3"/>
      <c r="H65" s="3"/>
      <c r="I65" s="3"/>
      <c r="J65" s="3"/>
      <c r="K65" s="3"/>
      <c r="L65" s="3"/>
      <c r="M65" s="3"/>
      <c r="N65" s="3"/>
      <c r="O65" s="3"/>
      <c r="P65" s="3"/>
    </row>
    <row r="66" spans="1:16">
      <c r="A66" s="3"/>
      <c r="B66" s="3"/>
      <c r="C66" s="3"/>
      <c r="D66" s="3"/>
      <c r="E66" s="3"/>
      <c r="F66" s="3"/>
      <c r="G66" s="3"/>
      <c r="H66" s="3"/>
      <c r="I66" s="3"/>
      <c r="J66" s="3"/>
      <c r="K66" s="3"/>
      <c r="L66" s="3"/>
      <c r="M66" s="3"/>
      <c r="N66" s="3"/>
      <c r="O66" s="3"/>
      <c r="P66" s="3"/>
    </row>
    <row r="67" spans="1:16">
      <c r="A67" s="3"/>
      <c r="B67" s="3"/>
      <c r="C67" s="3"/>
      <c r="D67" s="3"/>
      <c r="E67" s="3"/>
      <c r="F67" s="3"/>
      <c r="G67" s="3"/>
      <c r="H67" s="3"/>
      <c r="I67" s="3"/>
      <c r="J67" s="3"/>
      <c r="K67" s="3"/>
      <c r="L67" s="3"/>
      <c r="M67" s="3"/>
      <c r="N67" s="3"/>
      <c r="O67" s="3"/>
      <c r="P67" s="3"/>
    </row>
    <row r="68" spans="1:16">
      <c r="A68" s="3"/>
      <c r="B68" s="3"/>
      <c r="C68" s="3"/>
      <c r="D68" s="3"/>
      <c r="E68" s="3"/>
      <c r="F68" s="3"/>
      <c r="G68" s="3"/>
      <c r="H68" s="3"/>
      <c r="I68" s="3"/>
      <c r="J68" s="3"/>
      <c r="K68" s="3"/>
      <c r="L68" s="3"/>
      <c r="M68" s="3"/>
      <c r="N68" s="3"/>
      <c r="O68" s="3"/>
      <c r="P68" s="3"/>
    </row>
    <row r="69" spans="1:16">
      <c r="A69" s="3"/>
      <c r="B69" s="3"/>
      <c r="C69" s="3"/>
      <c r="D69" s="3"/>
      <c r="E69" s="3"/>
      <c r="F69" s="3"/>
      <c r="G69" s="3"/>
      <c r="H69" s="3"/>
      <c r="I69" s="3"/>
      <c r="J69" s="3"/>
      <c r="K69" s="3"/>
      <c r="L69" s="3"/>
      <c r="M69" s="3"/>
      <c r="N69" s="3"/>
      <c r="O69" s="3"/>
      <c r="P69" s="3"/>
    </row>
    <row r="70" spans="1:16">
      <c r="A70" s="3"/>
      <c r="B70" s="3"/>
      <c r="C70" s="3"/>
      <c r="D70" s="3"/>
      <c r="E70" s="3"/>
      <c r="F70" s="3"/>
      <c r="G70" s="3"/>
      <c r="H70" s="3"/>
      <c r="I70" s="3"/>
      <c r="J70" s="3"/>
      <c r="K70" s="3"/>
      <c r="L70" s="3"/>
      <c r="M70" s="3"/>
      <c r="N70" s="3"/>
      <c r="O70" s="3"/>
      <c r="P70" s="3"/>
    </row>
    <row r="71" spans="1:16">
      <c r="A71" s="3"/>
      <c r="B71" s="3"/>
      <c r="C71" s="3"/>
      <c r="D71" s="3"/>
      <c r="E71" s="3"/>
      <c r="F71" s="3"/>
      <c r="G71" s="3"/>
      <c r="H71" s="3"/>
      <c r="I71" s="3"/>
      <c r="J71" s="3"/>
      <c r="K71" s="3"/>
      <c r="L71" s="3"/>
      <c r="M71" s="3"/>
      <c r="N71" s="3"/>
      <c r="O71" s="3"/>
      <c r="P71" s="3"/>
    </row>
    <row r="72" spans="1:16">
      <c r="A72" s="3"/>
      <c r="B72" s="3"/>
      <c r="C72" s="3"/>
      <c r="D72" s="3"/>
      <c r="E72" s="3"/>
      <c r="F72" s="3"/>
      <c r="G72" s="3"/>
      <c r="H72" s="3"/>
      <c r="I72" s="3"/>
      <c r="J72" s="3"/>
      <c r="K72" s="3"/>
      <c r="L72" s="3"/>
      <c r="M72" s="3"/>
      <c r="N72" s="3"/>
      <c r="O72" s="3"/>
      <c r="P72" s="3"/>
    </row>
    <row r="73" spans="1:16">
      <c r="A73" s="3"/>
      <c r="B73" s="3"/>
      <c r="C73" s="3"/>
      <c r="D73" s="3"/>
      <c r="E73" s="3"/>
      <c r="F73" s="3"/>
      <c r="G73" s="3"/>
      <c r="H73" s="3"/>
      <c r="I73" s="3"/>
      <c r="J73" s="3"/>
      <c r="K73" s="3"/>
      <c r="L73" s="3"/>
      <c r="M73" s="3"/>
      <c r="N73" s="3"/>
      <c r="O73" s="3"/>
      <c r="P73" s="3"/>
    </row>
    <row r="74" spans="1:16">
      <c r="A74" s="3"/>
      <c r="B74" s="3"/>
      <c r="C74" s="3"/>
      <c r="D74" s="3"/>
      <c r="E74" s="3"/>
      <c r="F74" s="3"/>
      <c r="G74" s="3"/>
      <c r="H74" s="3"/>
      <c r="I74" s="3"/>
      <c r="J74" s="3"/>
      <c r="K74" s="3"/>
      <c r="L74" s="3"/>
      <c r="M74" s="3"/>
      <c r="N74" s="3"/>
      <c r="O74" s="3"/>
      <c r="P74" s="3"/>
    </row>
    <row r="75" spans="1:16">
      <c r="A75" s="3"/>
      <c r="B75" s="3"/>
      <c r="C75" s="3"/>
      <c r="D75" s="3"/>
      <c r="E75" s="3"/>
      <c r="F75" s="3"/>
      <c r="G75" s="3"/>
      <c r="H75" s="3"/>
      <c r="I75" s="3"/>
      <c r="J75" s="3"/>
      <c r="K75" s="3"/>
      <c r="L75" s="3"/>
      <c r="M75" s="3"/>
      <c r="N75" s="3"/>
      <c r="O75" s="3"/>
      <c r="P75" s="3"/>
    </row>
    <row r="76" spans="1:16">
      <c r="A76" s="3"/>
      <c r="B76" s="3"/>
      <c r="C76" s="3"/>
      <c r="D76" s="3"/>
      <c r="E76" s="3"/>
      <c r="F76" s="3"/>
      <c r="G76" s="3"/>
      <c r="H76" s="3"/>
      <c r="I76" s="3"/>
      <c r="J76" s="3"/>
      <c r="K76" s="3"/>
      <c r="L76" s="3"/>
      <c r="M76" s="3"/>
      <c r="N76" s="3"/>
      <c r="O76" s="3"/>
      <c r="P76" s="3"/>
    </row>
    <row r="77" spans="1:16">
      <c r="A77" s="3"/>
      <c r="B77" s="3"/>
      <c r="C77" s="3"/>
      <c r="D77" s="3"/>
      <c r="E77" s="3"/>
      <c r="F77" s="3"/>
      <c r="G77" s="3"/>
      <c r="H77" s="3"/>
      <c r="I77" s="3"/>
      <c r="J77" s="3"/>
      <c r="K77" s="3"/>
      <c r="L77" s="3"/>
      <c r="M77" s="3"/>
      <c r="N77" s="3"/>
      <c r="O77" s="3"/>
      <c r="P77" s="3"/>
    </row>
    <row r="78" spans="1:16">
      <c r="A78" s="3"/>
      <c r="B78" s="3"/>
      <c r="C78" s="3"/>
      <c r="D78" s="3"/>
      <c r="E78" s="3"/>
      <c r="F78" s="3"/>
      <c r="G78" s="3"/>
      <c r="H78" s="3"/>
      <c r="I78" s="3"/>
      <c r="J78" s="3"/>
      <c r="K78" s="3"/>
      <c r="L78" s="3"/>
      <c r="M78" s="3"/>
      <c r="N78" s="3"/>
      <c r="O78" s="3"/>
      <c r="P78" s="3"/>
    </row>
    <row r="79" spans="1:16">
      <c r="A79" s="3"/>
      <c r="B79" s="3"/>
      <c r="C79" s="3"/>
      <c r="D79" s="3"/>
      <c r="E79" s="3"/>
      <c r="F79" s="3"/>
      <c r="G79" s="3"/>
      <c r="H79" s="3"/>
      <c r="I79" s="3"/>
      <c r="J79" s="3"/>
      <c r="K79" s="3"/>
      <c r="L79" s="3"/>
      <c r="M79" s="3"/>
      <c r="N79" s="3"/>
      <c r="O79" s="3"/>
      <c r="P79" s="3"/>
    </row>
    <row r="80" spans="1:16">
      <c r="A80" s="3"/>
      <c r="B80" s="3"/>
      <c r="C80" s="3"/>
      <c r="D80" s="3"/>
      <c r="E80" s="3"/>
      <c r="F80" s="3"/>
      <c r="G80" s="3"/>
      <c r="H80" s="3"/>
      <c r="I80" s="3"/>
      <c r="J80" s="3"/>
      <c r="K80" s="3"/>
      <c r="L80" s="3"/>
      <c r="M80" s="3"/>
      <c r="N80" s="3"/>
      <c r="O80" s="3"/>
      <c r="P80" s="3"/>
    </row>
    <row r="81" spans="1:16">
      <c r="A81" s="3"/>
      <c r="B81" s="3"/>
      <c r="C81" s="3"/>
      <c r="D81" s="3"/>
      <c r="E81" s="3"/>
      <c r="F81" s="3"/>
      <c r="G81" s="3"/>
      <c r="H81" s="3"/>
      <c r="I81" s="3"/>
      <c r="J81" s="3"/>
      <c r="K81" s="3"/>
      <c r="L81" s="3"/>
      <c r="M81" s="3"/>
      <c r="N81" s="3"/>
      <c r="O81" s="3"/>
      <c r="P81" s="3"/>
    </row>
    <row r="82" spans="1:16">
      <c r="A82" s="3"/>
      <c r="B82" s="3"/>
      <c r="C82" s="3"/>
      <c r="D82" s="3"/>
      <c r="E82" s="3"/>
      <c r="F82" s="3"/>
      <c r="G82" s="3"/>
      <c r="H82" s="3"/>
      <c r="I82" s="3"/>
      <c r="J82" s="3"/>
      <c r="K82" s="3"/>
      <c r="L82" s="3"/>
      <c r="M82" s="3"/>
      <c r="N82" s="3"/>
      <c r="O82" s="3"/>
      <c r="P82" s="3"/>
    </row>
    <row r="83" spans="1:16">
      <c r="A83" s="3"/>
      <c r="B83" s="3"/>
      <c r="C83" s="3"/>
      <c r="D83" s="3"/>
      <c r="E83" s="3"/>
      <c r="F83" s="3"/>
      <c r="G83" s="3"/>
      <c r="H83" s="3"/>
      <c r="I83" s="3"/>
      <c r="J83" s="3"/>
      <c r="K83" s="3"/>
      <c r="L83" s="3"/>
      <c r="M83" s="3"/>
      <c r="N83" s="3"/>
      <c r="O83" s="3"/>
      <c r="P83" s="3"/>
    </row>
    <row r="84" spans="1:16">
      <c r="A84" s="3"/>
      <c r="B84" s="3"/>
      <c r="C84" s="3"/>
      <c r="D84" s="3"/>
      <c r="E84" s="3"/>
      <c r="F84" s="3"/>
      <c r="G84" s="3"/>
      <c r="H84" s="3"/>
      <c r="I84" s="3"/>
      <c r="J84" s="3"/>
      <c r="K84" s="3"/>
      <c r="L84" s="3"/>
      <c r="M84" s="3"/>
      <c r="N84" s="3"/>
      <c r="O84" s="3"/>
      <c r="P84" s="3"/>
    </row>
    <row r="85" spans="1:16">
      <c r="A85" s="3"/>
      <c r="B85" s="3"/>
      <c r="C85" s="3"/>
      <c r="D85" s="3"/>
      <c r="E85" s="3"/>
      <c r="F85" s="3"/>
      <c r="G85" s="3"/>
      <c r="H85" s="3"/>
      <c r="I85" s="3"/>
      <c r="J85" s="3"/>
      <c r="K85" s="3"/>
      <c r="L85" s="3"/>
      <c r="M85" s="3"/>
      <c r="N85" s="3"/>
      <c r="O85" s="3"/>
      <c r="P85" s="3"/>
    </row>
    <row r="86" spans="1:16">
      <c r="A86" s="3"/>
      <c r="B86" s="3"/>
      <c r="C86" s="3"/>
      <c r="D86" s="3"/>
      <c r="E86" s="3"/>
      <c r="F86" s="3"/>
      <c r="G86" s="3"/>
      <c r="H86" s="3"/>
      <c r="I86" s="3"/>
      <c r="J86" s="3"/>
      <c r="K86" s="3"/>
      <c r="L86" s="3"/>
      <c r="M86" s="3"/>
      <c r="N86" s="3"/>
      <c r="O86" s="3"/>
      <c r="P86" s="3"/>
    </row>
    <row r="87" spans="1:16">
      <c r="A87" s="3"/>
      <c r="B87" s="3"/>
      <c r="C87" s="3"/>
      <c r="D87" s="3"/>
      <c r="E87" s="3"/>
      <c r="F87" s="3"/>
      <c r="G87" s="3"/>
      <c r="H87" s="3"/>
      <c r="I87" s="3"/>
      <c r="J87" s="3"/>
      <c r="K87" s="3"/>
      <c r="L87" s="3"/>
      <c r="M87" s="3"/>
      <c r="N87" s="3"/>
      <c r="O87" s="3"/>
      <c r="P87" s="3"/>
    </row>
    <row r="88" spans="1:16">
      <c r="A88" s="3"/>
      <c r="B88" s="3"/>
      <c r="C88" s="3"/>
      <c r="D88" s="3"/>
      <c r="E88" s="3"/>
      <c r="F88" s="3"/>
      <c r="G88" s="3"/>
      <c r="H88" s="3"/>
      <c r="I88" s="3"/>
      <c r="J88" s="3"/>
      <c r="K88" s="3"/>
      <c r="L88" s="3"/>
      <c r="M88" s="3"/>
      <c r="N88" s="3"/>
      <c r="O88" s="3"/>
      <c r="P88" s="3"/>
    </row>
  </sheetData>
  <sheetProtection password="DE07" sheet="1" objects="1" scenarios="1" selectLockedCells="1"/>
  <mergeCells count="3">
    <mergeCell ref="C3:F3"/>
    <mergeCell ref="H3:K3"/>
    <mergeCell ref="M3:P3"/>
  </mergeCells>
  <pageMargins left="0.75" right="0.75" top="1" bottom="1" header="0.5" footer="0.5"/>
  <pageSetup orientation="landscape" horizontalDpi="4294967292" verticalDpi="4294967292"/>
  <headerFooter alignWithMargins="0"/>
</worksheet>
</file>

<file path=xl/worksheets/sheet9.xml><?xml version="1.0" encoding="utf-8"?>
<worksheet xmlns="http://schemas.openxmlformats.org/spreadsheetml/2006/main" xmlns:r="http://schemas.openxmlformats.org/officeDocument/2006/relationships">
  <sheetPr codeName="Sheet2"/>
  <dimension ref="A4:B51"/>
  <sheetViews>
    <sheetView zoomScale="200" zoomScaleNormal="200" workbookViewId="0">
      <selection activeCell="C6" sqref="C6"/>
    </sheetView>
  </sheetViews>
  <sheetFormatPr defaultColWidth="11" defaultRowHeight="15.75"/>
  <sheetData>
    <row r="4" spans="1:2" ht="31.5">
      <c r="A4" s="7" t="s">
        <v>0</v>
      </c>
      <c r="B4" s="7" t="s">
        <v>16</v>
      </c>
    </row>
    <row r="51" spans="1:1">
      <c r="A51">
        <v>13</v>
      </c>
    </row>
  </sheetData>
  <sheetProtection password="DE07" sheet="1" objects="1" scenarios="1"/>
  <pageMargins left="0.75" right="0.75" top="1" bottom="1" header="0.5" footer="0.5"/>
  <pageSetup orientation="portrait" horizontalDpi="4294967292" verticalDpi="4294967292"/>
  <headerFooter alignWithMargins="0"/>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Read Me</vt:lpstr>
      <vt:lpstr>Score Sheet</vt:lpstr>
      <vt:lpstr>Score Log</vt:lpstr>
      <vt:lpstr>Scoring Summary</vt:lpstr>
      <vt:lpstr>Audience Display</vt:lpstr>
      <vt:lpstr>Judging worksheet</vt:lpstr>
      <vt:lpstr>Deliberation</vt:lpstr>
      <vt:lpstr>Final Ranking Worksheet</vt:lpstr>
      <vt:lpstr>Champion's</vt:lpstr>
      <vt:lpstr>Advancing Teams Validation</vt:lpstr>
      <vt:lpstr>Black&amp;White Printout</vt:lpstr>
      <vt:lpstr>REF Score Sheet</vt:lpstr>
      <vt:lpstr>Panel Ranking Sheets</vt:lpstr>
      <vt:lpstr>Deliberation Lists</vt:lpstr>
      <vt:lpstr>Final Ranking Sheets</vt:lpstr>
      <vt:lpstr>Final Awards Sheet</vt:lpstr>
      <vt:lpstr>Cardio</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jrosen</dc:creator>
  <cp:lastModifiedBy>Dienst ICT</cp:lastModifiedBy>
  <cp:lastPrinted>2012-01-05T19:54:30Z</cp:lastPrinted>
  <dcterms:created xsi:type="dcterms:W3CDTF">2011-11-21T20:55:08Z</dcterms:created>
  <dcterms:modified xsi:type="dcterms:W3CDTF">2012-10-01T09:46:43Z</dcterms:modified>
</cp:coreProperties>
</file>